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esidenziali" sheetId="1" r:id="rId1"/>
    <sheet name="istituzionali, uffici e scuole" sheetId="2" r:id="rId2"/>
    <sheet name="edifici demaniali e mercati" sheetId="3" r:id="rId3"/>
    <sheet name="edifici strumentali" sheetId="4" r:id="rId4"/>
    <sheet name="RICAPITOLO TOTALI" sheetId="5" r:id="rId5"/>
    <sheet name="Valori Edifici Vincolati" sheetId="6" r:id="rId6"/>
  </sheets>
  <externalReferences>
    <externalReference r:id="rId9"/>
  </externalReferences>
  <definedNames>
    <definedName name="_xlnm.Print_Area" localSheetId="4">'RICAPITOLO TOTALI'!$A$1:$H$7</definedName>
  </definedNames>
  <calcPr fullCalcOnLoad="1"/>
</workbook>
</file>

<file path=xl/sharedStrings.xml><?xml version="1.0" encoding="utf-8"?>
<sst xmlns="http://schemas.openxmlformats.org/spreadsheetml/2006/main" count="19268" uniqueCount="1284">
  <si>
    <t xml:space="preserve">TRIESTE PIAZZA DELL' UNITA' D' ITALIA, 3/L Piano T </t>
  </si>
  <si>
    <t xml:space="preserve">TRIESTE LARGO RICCARDO PITTERI, 5/B Piano T </t>
  </si>
  <si>
    <t xml:space="preserve">TRIESTE LARGO RICCARDO PITTERI, 5 Piano T </t>
  </si>
  <si>
    <t xml:space="preserve">TRIESTE VIA DELLA PROCURERIA, 1C Piano T </t>
  </si>
  <si>
    <t xml:space="preserve">D/1 </t>
  </si>
  <si>
    <t xml:space="preserve">TRIESTE PIAZZA DELL' UNITA' D' ITALIA, 5 Piano T-1 - 2-3 - 4-5 </t>
  </si>
  <si>
    <t xml:space="preserve">B/4 </t>
  </si>
  <si>
    <t xml:space="preserve">TRIESTE PIAZZA DELL' UNITA' D' ITALIA, 5/A Piano T </t>
  </si>
  <si>
    <t>PALAZZO DEL MUNICIPIO</t>
  </si>
  <si>
    <t>Sala matrimoni</t>
  </si>
  <si>
    <t>centrale termica</t>
  </si>
  <si>
    <t>Sala espositiva</t>
  </si>
  <si>
    <t>sala ex AIAT</t>
  </si>
  <si>
    <t>esercizio commerciale</t>
  </si>
  <si>
    <t xml:space="preserve">V/17 </t>
  </si>
  <si>
    <t xml:space="preserve">TRIESTE VIA GIOSUE' CARDUCCI, 36 Piano T - 1 - ST </t>
  </si>
  <si>
    <t xml:space="preserve">E/3 </t>
  </si>
  <si>
    <t xml:space="preserve">TRIESTE VIA GIOSUE' CARDUCCI, 36 Piano T </t>
  </si>
  <si>
    <t xml:space="preserve">TRIESTE VIA GIOSUE' CARDUCCI, 34B Piano T </t>
  </si>
  <si>
    <t xml:space="preserve">TRIESTE VIA GIOSUE' CARDUCCI, 36 Piano T - 1 </t>
  </si>
  <si>
    <t xml:space="preserve">A/3 </t>
  </si>
  <si>
    <t>Totale Carducci (via) n. 36</t>
  </si>
  <si>
    <t xml:space="preserve">V/19 </t>
  </si>
  <si>
    <t xml:space="preserve">TRIESTE RIVA OTTAVIANO AUGUSTO, 12 Piano T - 1 </t>
  </si>
  <si>
    <t xml:space="preserve">TRIESTE VIA GIULIO CESARE, 2 Piano 1 </t>
  </si>
  <si>
    <t xml:space="preserve">TRIESTE RIVA OTTAVIANO AUGUSTO, 12 Piano T </t>
  </si>
  <si>
    <t xml:space="preserve">A/10 </t>
  </si>
  <si>
    <t>Totale Ottaviano Augusto (riva) n. 10 - 12</t>
  </si>
  <si>
    <t>istituto bancario</t>
  </si>
  <si>
    <t>alloggio servizio</t>
  </si>
  <si>
    <t>bar interno</t>
  </si>
  <si>
    <t>mercato</t>
  </si>
  <si>
    <t>area mercato e concessionari</t>
  </si>
  <si>
    <t>Museo della Risiera-depositi</t>
  </si>
  <si>
    <t>Museo della Risiera-sale espositive</t>
  </si>
  <si>
    <t>Museo della Risiera-portineria</t>
  </si>
  <si>
    <t>Museo della Risiera-servizi igienici</t>
  </si>
  <si>
    <t>Museo della Risiera-locali a servizio</t>
  </si>
  <si>
    <t>Museo della Risiera-sala didattica</t>
  </si>
  <si>
    <t>Museo della Risiera-biblioteca</t>
  </si>
  <si>
    <t>Museo della Risiera-uffici</t>
  </si>
  <si>
    <t>S. Michele (via) n. 19</t>
  </si>
  <si>
    <t>sede culturale-ex Tempio Anglicano</t>
  </si>
  <si>
    <t>Totale S. Michele (via) n. 19</t>
  </si>
  <si>
    <t>Verdi (piazza) n.1 - S. Carlo (via) n.2 - 3 Novembre (Riva) 1</t>
  </si>
  <si>
    <t>XX Settembre (viale) n. 45</t>
  </si>
  <si>
    <t>Teatro Stabile "D. Rossetti"</t>
  </si>
  <si>
    <t>Rossini (via) n. 4</t>
  </si>
  <si>
    <t>Palazzo GOPCECIC</t>
  </si>
  <si>
    <t>biblioteca civica</t>
  </si>
  <si>
    <t>nuova sede biblioteca civica</t>
  </si>
  <si>
    <t>opere di ristrutturazione</t>
  </si>
  <si>
    <t>Indirizzo</t>
  </si>
  <si>
    <t>Piano</t>
  </si>
  <si>
    <t>sub</t>
  </si>
  <si>
    <t>Com Censuario</t>
  </si>
  <si>
    <t>cat</t>
  </si>
  <si>
    <t>Destinaz catastale</t>
  </si>
  <si>
    <t>Utilizzo</t>
  </si>
  <si>
    <t>Note</t>
  </si>
  <si>
    <t>Anno Prog</t>
  </si>
  <si>
    <t>Data Titolo</t>
  </si>
  <si>
    <t>Centro Ec</t>
  </si>
  <si>
    <t>n scheda</t>
  </si>
  <si>
    <t>Docce (via delle) n.15</t>
  </si>
  <si>
    <t>T-1-2</t>
  </si>
  <si>
    <t>J/9 - pcn 1323</t>
  </si>
  <si>
    <t>Guardiella</t>
  </si>
  <si>
    <t>B/4</t>
  </si>
  <si>
    <t>uffici pubblici - mc.19798</t>
  </si>
  <si>
    <t>Acquisizione gratuita dal DEMANIO DELLO STATO di ex patrimonio Militare dismesso - D.lgsl.n.237/2001 - Delibera Consiglio Comunale n. 108 dd.22/12/2008 - titolo: Verbale di Consegna n.21/35 dd. 24/02/2009 - Decreto Tavolare G.N. 2741/09 notificato 14/03/2011 - si iscrive in Inventario a valore catastale - P.T.1957 c.t.2</t>
  </si>
  <si>
    <t>Soncini (Via) n. 102</t>
  </si>
  <si>
    <t>St, T, 1</t>
  </si>
  <si>
    <t>T/4 - pcn 725/1</t>
  </si>
  <si>
    <t>Servola</t>
  </si>
  <si>
    <t>B1</t>
  </si>
  <si>
    <t>ospizi</t>
  </si>
  <si>
    <t>Acquisizione dall'ITIS dell'ex casa di riposo "Malusà-Zanetti" per essere destinata ad alloggi di edilizia sociale - Accordo di Programma Ministero Infrastrutture, Rgione FVG, Comune di Trieste - Delibera Consiglio n. 25/2007, Delibera Giunta n.181/2007 - Contratto rep. 79014 dd. 23/07/2008 rogito v.segret. comun.- decreto Tavolare G.N.10165/08 notificato nel 2010 - iscrizione a prezzo di acquisto - al termine della ristrutturazione e del riaccatastamento, gli alloggi risultanti saranno inventariati tra i Beni Indisponibili Alloggi per Sfrattati</t>
  </si>
  <si>
    <t>S1, t, 1, 2, 3, 4</t>
  </si>
  <si>
    <t>T/4 - pcn 725/3</t>
  </si>
  <si>
    <t>c.s.</t>
  </si>
  <si>
    <t>T-1, 3-4, 5</t>
  </si>
  <si>
    <t>V/20 - pcn 5568</t>
  </si>
  <si>
    <t>Trieste</t>
  </si>
  <si>
    <t>B6</t>
  </si>
  <si>
    <t/>
  </si>
  <si>
    <t>05</t>
  </si>
  <si>
    <t>Trasformazione e ristrutturazione edilizia e funzionale dell'Edificio in MUSEO DELLA CIVILTA' ISTRIANA, FIUMANA e DALMATA con uffici, sale espositive e servizi e SEDE IRCCI con sala espositiva e conferenze - a seguito riaccatastamento delle strutture si registra in CESSIONI la soppressione dei vecchi valori catastali e in ACQUISIZIONI si iscrive il nuovo valore catastale - il valore delle opere realizzate viene incrementato con l'iscrizione delle MANUTENZIONI STRAORDINARIE</t>
  </si>
  <si>
    <t>B4</t>
  </si>
  <si>
    <t>uffici pubblici</t>
  </si>
  <si>
    <t>17</t>
  </si>
  <si>
    <t>Flavia di Stramare (via) n. 8</t>
  </si>
  <si>
    <t>6065</t>
  </si>
  <si>
    <t>P</t>
  </si>
  <si>
    <t>Muggia</t>
  </si>
  <si>
    <t>D</t>
  </si>
  <si>
    <t>macello comunale</t>
  </si>
  <si>
    <t xml:space="preserve"> ex gestione SO.GE.MA S.r.L.</t>
  </si>
  <si>
    <t>10</t>
  </si>
  <si>
    <t>trasformazione di categoria inventariale da INDISPONIBILE - Edifici Etrumentali all'Esercizio d'Impresa a DISPONIBILE - DELIBERA DI GIUNTA n.630 "Approvazione dell’elenco degli immobili di proprietà comunale suscettibili di valorizzazione e/o alienazione per l’anno 2010 e triennale, ai sensi dell’art. 58 della Legge n. 133/2008"  - la posta inventariale sottratta in questa categoria viene aggiunta nella nuova: non varia il valore totale del patrimonio ma la sua composizione</t>
  </si>
  <si>
    <t>S. Nazario (via) n. 109</t>
  </si>
  <si>
    <t>pt-1-2-3-st</t>
  </si>
  <si>
    <t>11954</t>
  </si>
  <si>
    <t>Contovello</t>
  </si>
  <si>
    <t>convitto</t>
  </si>
  <si>
    <t>Viale Sanzio (Via) parcheggio</t>
  </si>
  <si>
    <t>T</t>
  </si>
  <si>
    <t>J/12 pc 3086</t>
  </si>
  <si>
    <t>C6</t>
  </si>
  <si>
    <t>PARCHEGGIO ex deposito autobus di San Giovanni - lastrico solare con posti auto a rotazione a servizio della piscina coperta di S.Giovanni e 162 posti auto in diritto di superficie da cedere - in mancanza di quadro economico dell'opera, si iscrive ad inventario col valore catastale</t>
  </si>
  <si>
    <t>S1</t>
  </si>
  <si>
    <t>posto macchina</t>
  </si>
  <si>
    <t>S2</t>
  </si>
  <si>
    <t>Tigor (via) n. 24</t>
  </si>
  <si>
    <t>V/21 pc 5338/1 e  pc 5339/1</t>
  </si>
  <si>
    <t>B5</t>
  </si>
  <si>
    <t>asilo</t>
  </si>
  <si>
    <t>Asilo "Notre Dame de Sion" amche in Via Don Minzoni n1</t>
  </si>
  <si>
    <t>acquisto dalla Congregazione di N.S. di Sion della struttura adibita ad Asilo e del giardino di pertinenza - Delibera Consiglio n. 64 dd. 02/08/04 - contratto di compravendita rep. 70574 dd. 28/06/05 - G.N. 10058/05 - iscrizione in inventario a valore di acquisizione dichiarato in contratto</t>
  </si>
  <si>
    <t>Barriera Vecchia (Largo) n. 5</t>
  </si>
  <si>
    <t>3-5</t>
  </si>
  <si>
    <t>3274</t>
  </si>
  <si>
    <t>43</t>
  </si>
  <si>
    <t>A4</t>
  </si>
  <si>
    <t>abitazione</t>
  </si>
  <si>
    <t>1937</t>
  </si>
  <si>
    <t>5</t>
  </si>
  <si>
    <t>50</t>
  </si>
  <si>
    <t>A5</t>
  </si>
  <si>
    <t>1-5</t>
  </si>
  <si>
    <t>56</t>
  </si>
  <si>
    <t>A3</t>
  </si>
  <si>
    <t>55</t>
  </si>
  <si>
    <t>2-5</t>
  </si>
  <si>
    <t>57</t>
  </si>
  <si>
    <t>pt-1</t>
  </si>
  <si>
    <t>54</t>
  </si>
  <si>
    <t>alloggio di servizio</t>
  </si>
  <si>
    <t>49</t>
  </si>
  <si>
    <t>52</t>
  </si>
  <si>
    <t>4-5</t>
  </si>
  <si>
    <t>47</t>
  </si>
  <si>
    <t>46</t>
  </si>
  <si>
    <t>62</t>
  </si>
  <si>
    <t>51</t>
  </si>
  <si>
    <t>53</t>
  </si>
  <si>
    <t>48</t>
  </si>
  <si>
    <t>40</t>
  </si>
  <si>
    <t>60</t>
  </si>
  <si>
    <t>45</t>
  </si>
  <si>
    <t>58</t>
  </si>
  <si>
    <t>38</t>
  </si>
  <si>
    <t>41</t>
  </si>
  <si>
    <t>42</t>
  </si>
  <si>
    <t>39</t>
  </si>
  <si>
    <t>63</t>
  </si>
  <si>
    <t>64</t>
  </si>
  <si>
    <t>65</t>
  </si>
  <si>
    <t>61</t>
  </si>
  <si>
    <t>59</t>
  </si>
  <si>
    <t>44</t>
  </si>
  <si>
    <t>Totale Barriera Vecchia (Largo) n. 5</t>
  </si>
  <si>
    <t>Barriera Vecchia (Largo) n. 6</t>
  </si>
  <si>
    <t>70</t>
  </si>
  <si>
    <t>A2</t>
  </si>
  <si>
    <t>74</t>
  </si>
  <si>
    <t>67</t>
  </si>
  <si>
    <t>69</t>
  </si>
  <si>
    <t>71</t>
  </si>
  <si>
    <t>72</t>
  </si>
  <si>
    <t>77</t>
  </si>
  <si>
    <t>78</t>
  </si>
  <si>
    <t>75</t>
  </si>
  <si>
    <t>76</t>
  </si>
  <si>
    <t>73</t>
  </si>
  <si>
    <t>pt-5</t>
  </si>
  <si>
    <t>66</t>
  </si>
  <si>
    <t>68</t>
  </si>
  <si>
    <t>Totale Barriera Vecchia (Largo) n. 6</t>
  </si>
  <si>
    <t>Caccia (via) n. 5</t>
  </si>
  <si>
    <t>2</t>
  </si>
  <si>
    <t>9</t>
  </si>
  <si>
    <t>1982</t>
  </si>
  <si>
    <t>1</t>
  </si>
  <si>
    <t>3</t>
  </si>
  <si>
    <t>8</t>
  </si>
  <si>
    <t>12</t>
  </si>
  <si>
    <t>13</t>
  </si>
  <si>
    <t>4</t>
  </si>
  <si>
    <t>Totale Caccia (via) n. 5</t>
  </si>
  <si>
    <t>Caccia (via) n. 7</t>
  </si>
  <si>
    <t>16</t>
  </si>
  <si>
    <t>15</t>
  </si>
  <si>
    <t>14</t>
  </si>
  <si>
    <t>11</t>
  </si>
  <si>
    <t>7</t>
  </si>
  <si>
    <t>6</t>
  </si>
  <si>
    <t>pt</t>
  </si>
  <si>
    <t>Totale Caccia (via) n. 7</t>
  </si>
  <si>
    <t>Cunicoli (via) n. 11</t>
  </si>
  <si>
    <t>4628</t>
  </si>
  <si>
    <t>1907</t>
  </si>
  <si>
    <t>abitazione ex E.C.A.</t>
  </si>
  <si>
    <t>18</t>
  </si>
  <si>
    <t>19</t>
  </si>
  <si>
    <t>20</t>
  </si>
  <si>
    <t>21</t>
  </si>
  <si>
    <t>22</t>
  </si>
  <si>
    <t>23</t>
  </si>
  <si>
    <t>Totale Cunicoli (via) n. 11</t>
  </si>
  <si>
    <t>86865</t>
  </si>
  <si>
    <t>1984</t>
  </si>
  <si>
    <t>D'Annunzio (viale) n. 16 - Settefontane 5</t>
  </si>
  <si>
    <t>4-6</t>
  </si>
  <si>
    <t>1934</t>
  </si>
  <si>
    <t>5-6</t>
  </si>
  <si>
    <t>29</t>
  </si>
  <si>
    <t>2-6</t>
  </si>
  <si>
    <t>3-6</t>
  </si>
  <si>
    <t>28</t>
  </si>
  <si>
    <t>30</t>
  </si>
  <si>
    <t>24</t>
  </si>
  <si>
    <t>26</t>
  </si>
  <si>
    <t>1-6</t>
  </si>
  <si>
    <t>25</t>
  </si>
  <si>
    <t>27</t>
  </si>
  <si>
    <t>Totale D'Annunzio (viale) n. 16 - Settefontane 5</t>
  </si>
  <si>
    <t>Donatello (via) n. 6E-6F-8A-8</t>
  </si>
  <si>
    <t>T1</t>
  </si>
  <si>
    <t>34589</t>
  </si>
  <si>
    <t>T3</t>
  </si>
  <si>
    <t>T2</t>
  </si>
  <si>
    <t>T4</t>
  </si>
  <si>
    <t>T5</t>
  </si>
  <si>
    <t>Totale Donatello (via) n. 6E-6F-8A-8</t>
  </si>
  <si>
    <t>uffici</t>
  </si>
  <si>
    <t>Foschiatti (via) n. 3</t>
  </si>
  <si>
    <t>36</t>
  </si>
  <si>
    <t>3-4</t>
  </si>
  <si>
    <t>32</t>
  </si>
  <si>
    <t>35</t>
  </si>
  <si>
    <t>33</t>
  </si>
  <si>
    <t>37</t>
  </si>
  <si>
    <t>34</t>
  </si>
  <si>
    <t>31</t>
  </si>
  <si>
    <t>Totale Foschiatti (via) n. 3</t>
  </si>
  <si>
    <t>Franca (via) n. 16</t>
  </si>
  <si>
    <t>A1</t>
  </si>
  <si>
    <t>1928</t>
  </si>
  <si>
    <t>1-sott.</t>
  </si>
  <si>
    <t>Totale Franca (via) n. 16</t>
  </si>
  <si>
    <t>pt-4</t>
  </si>
  <si>
    <t>Rozzol</t>
  </si>
  <si>
    <t>Totale Madonna del mare (via) n. 13 - Tigor (via) n. 2 - 4 - 6</t>
  </si>
  <si>
    <t>Scorcola</t>
  </si>
  <si>
    <t>Sale (via del) n. 2 - 2A - 2B - 4 - 4A - 4B</t>
  </si>
  <si>
    <t>GESTIONE I.A.C.P.</t>
  </si>
  <si>
    <t>1990</t>
  </si>
  <si>
    <t>2-st</t>
  </si>
  <si>
    <t>1-st</t>
  </si>
  <si>
    <t>4-st</t>
  </si>
  <si>
    <t>3-st</t>
  </si>
  <si>
    <t>Totale Sale (via del) n. 2 - 2A - 2B - 4 - 4A - 4B</t>
  </si>
  <si>
    <t>Sale (via del) n. 6</t>
  </si>
  <si>
    <t>7846</t>
  </si>
  <si>
    <t>Totale Sale (via del) n. 6</t>
  </si>
  <si>
    <t>Tor S. Piero (via) n. 4</t>
  </si>
  <si>
    <t>1st</t>
  </si>
  <si>
    <t>4630</t>
  </si>
  <si>
    <t>1904</t>
  </si>
  <si>
    <t>deposito ex E.C.A.</t>
  </si>
  <si>
    <t>Totale Tor S. Piero (via) n. 4</t>
  </si>
  <si>
    <t>Valmaura (via) n. 39</t>
  </si>
  <si>
    <t>89062</t>
  </si>
  <si>
    <t>Totale Valmaura (via) n. 39</t>
  </si>
  <si>
    <t>Valmaura (via) n. 41</t>
  </si>
  <si>
    <t>Totale Valmaura (via) n. 41</t>
  </si>
  <si>
    <t>Valmaura (via) n. 43</t>
  </si>
  <si>
    <t>Totale Valmaura (via) n. 43</t>
  </si>
  <si>
    <t>XXIV Maggio (via) n. 4</t>
  </si>
  <si>
    <t>Totale XXIV Maggio (via) n. 4</t>
  </si>
  <si>
    <t>Edifici finalizzati al ricovero sfrattati</t>
  </si>
  <si>
    <t>Corelli (via) n. 12 - S.M.M. Inf. 3347</t>
  </si>
  <si>
    <t>S.m.m. inf.</t>
  </si>
  <si>
    <t>Totale Corelli (via) n. 12 - S.M.M. Inf. 3347</t>
  </si>
  <si>
    <t>Corelli (via) n. 2 - S.M.M. Inferiore 3352</t>
  </si>
  <si>
    <t>83511</t>
  </si>
  <si>
    <t>Totale Corelli (via) n. 2 - S.M.M. Inferiore 3352</t>
  </si>
  <si>
    <t>Corelli (via) n. 8</t>
  </si>
  <si>
    <t>Totale Corelli (via) n. 8</t>
  </si>
  <si>
    <t>Corelli (via) n. 8 - S.M.M. Inf. 3349</t>
  </si>
  <si>
    <t>Totale Corelli (via) n. 8 - S.M.M. Inf. 3349</t>
  </si>
  <si>
    <t>Frescobaldi (via) n. 25-27-29-31</t>
  </si>
  <si>
    <t>Totale Frescobaldi (via) n. 25-27-29-31</t>
  </si>
  <si>
    <t>88077</t>
  </si>
  <si>
    <t>R</t>
  </si>
  <si>
    <t>Raute (salita) n. 44 -  48/1</t>
  </si>
  <si>
    <t>86854</t>
  </si>
  <si>
    <t>101</t>
  </si>
  <si>
    <t>1988</t>
  </si>
  <si>
    <t>108</t>
  </si>
  <si>
    <t>107</t>
  </si>
  <si>
    <t>106</t>
  </si>
  <si>
    <t>105</t>
  </si>
  <si>
    <t>104</t>
  </si>
  <si>
    <t>94</t>
  </si>
  <si>
    <t>103</t>
  </si>
  <si>
    <t>96</t>
  </si>
  <si>
    <t>102</t>
  </si>
  <si>
    <t>100</t>
  </si>
  <si>
    <t>98</t>
  </si>
  <si>
    <t>79</t>
  </si>
  <si>
    <t>109</t>
  </si>
  <si>
    <t>95</t>
  </si>
  <si>
    <t>97</t>
  </si>
  <si>
    <t>93</t>
  </si>
  <si>
    <t>110</t>
  </si>
  <si>
    <t>113</t>
  </si>
  <si>
    <t>112</t>
  </si>
  <si>
    <t>111</t>
  </si>
  <si>
    <t>121</t>
  </si>
  <si>
    <t>128</t>
  </si>
  <si>
    <t>127</t>
  </si>
  <si>
    <t>126</t>
  </si>
  <si>
    <t>125</t>
  </si>
  <si>
    <t>124</t>
  </si>
  <si>
    <t>129</t>
  </si>
  <si>
    <t>122</t>
  </si>
  <si>
    <t>120</t>
  </si>
  <si>
    <t>119</t>
  </si>
  <si>
    <t>117</t>
  </si>
  <si>
    <t>116</t>
  </si>
  <si>
    <t>115</t>
  </si>
  <si>
    <t>114</t>
  </si>
  <si>
    <t>99</t>
  </si>
  <si>
    <t>92</t>
  </si>
  <si>
    <t>123</t>
  </si>
  <si>
    <t>85</t>
  </si>
  <si>
    <t>118</t>
  </si>
  <si>
    <t>130</t>
  </si>
  <si>
    <t>89</t>
  </si>
  <si>
    <t>88</t>
  </si>
  <si>
    <t>87</t>
  </si>
  <si>
    <t>90</t>
  </si>
  <si>
    <t>91</t>
  </si>
  <si>
    <t>84</t>
  </si>
  <si>
    <t>83</t>
  </si>
  <si>
    <t>82</t>
  </si>
  <si>
    <t>81</t>
  </si>
  <si>
    <t>80</t>
  </si>
  <si>
    <t>133</t>
  </si>
  <si>
    <t>132</t>
  </si>
  <si>
    <t>131</t>
  </si>
  <si>
    <t>86</t>
  </si>
  <si>
    <t>Totale Raute (salita) n. 44 -  48/1</t>
  </si>
  <si>
    <t>Brunelleschi (via) n. 3</t>
  </si>
  <si>
    <t>90512</t>
  </si>
  <si>
    <t>Totale Brunelleschi (via) n. 3</t>
  </si>
  <si>
    <t>Donatello (via) n. 1</t>
  </si>
  <si>
    <t>89480</t>
  </si>
  <si>
    <t>Totale Donatello (via) n. 1</t>
  </si>
  <si>
    <t>Fabio Severo (via) n. 135 - 137</t>
  </si>
  <si>
    <t>87031</t>
  </si>
  <si>
    <t>Cologna</t>
  </si>
  <si>
    <t>Totale Fabio Severo (via) n. 135 - 137</t>
  </si>
  <si>
    <t>Linfe (via) n. 26</t>
  </si>
  <si>
    <t>89341</t>
  </si>
  <si>
    <t>Totale Linfe (via) n. 26</t>
  </si>
  <si>
    <t>Moreri (via) n. 3 - 3/1</t>
  </si>
  <si>
    <t>89721</t>
  </si>
  <si>
    <t>Roiano</t>
  </si>
  <si>
    <t>Totale Moreri (via) n. 3 - 3/1</t>
  </si>
  <si>
    <t>8948</t>
  </si>
  <si>
    <t>C2</t>
  </si>
  <si>
    <t>deposito</t>
  </si>
  <si>
    <t>posteggio</t>
  </si>
  <si>
    <t>posteggio moto</t>
  </si>
  <si>
    <t>Combi (via) n. 13-15, Colautti 3, Ressel 1</t>
  </si>
  <si>
    <t>pt-1-2-3-sott.</t>
  </si>
  <si>
    <t>scuola (2 edifici)</t>
  </si>
  <si>
    <t>Scuola Superiore Servizio Sociale -Via Combi 13-15</t>
  </si>
  <si>
    <t>Ricreatorio "De Amicis " Via Colautti n. 3 - Via Ressel n, 1</t>
  </si>
  <si>
    <t>Totale Combi (via) n. 13-15, Colautti 3, Ressel 1</t>
  </si>
  <si>
    <t>Num Partita</t>
  </si>
  <si>
    <t>valore 95</t>
  </si>
  <si>
    <t>De Gasperi (piazzale) n. 4 - Destriero (via) n. 4</t>
  </si>
  <si>
    <t>D6</t>
  </si>
  <si>
    <t>Ippodromo</t>
  </si>
  <si>
    <t>Totale De Gasperi (piazzale) n. 4 - Destriero (via) n. 4</t>
  </si>
  <si>
    <t>Gambini (via) n. 8/b - 10 - 12</t>
  </si>
  <si>
    <t>st-1</t>
  </si>
  <si>
    <t>collegio</t>
  </si>
  <si>
    <t>ex collegio</t>
  </si>
  <si>
    <t>Totale Gambini (via) n. 8/b - 10 - 12</t>
  </si>
  <si>
    <t>1-2-st</t>
  </si>
  <si>
    <t>scuola</t>
  </si>
  <si>
    <t>Gioia (via) n. 2 - Libertà (Piazza) n. 9</t>
  </si>
  <si>
    <t>pt-1-2</t>
  </si>
  <si>
    <t>21042</t>
  </si>
  <si>
    <t>E1</t>
  </si>
  <si>
    <t>silos</t>
  </si>
  <si>
    <t>staz. autocorriere, mercatino(11°),parcheggio</t>
  </si>
  <si>
    <t>Totale Gioia (via) n. 2 - Libertà (Piazza) n. 9</t>
  </si>
  <si>
    <t>D3</t>
  </si>
  <si>
    <t>1-2-3</t>
  </si>
  <si>
    <t>pt-1-2-3</t>
  </si>
  <si>
    <t>Marchesetti (via) n. 6</t>
  </si>
  <si>
    <t>scuola materna</t>
  </si>
  <si>
    <t>cons. M.I.B.</t>
  </si>
  <si>
    <t>edificio il "Ferdinandeo"</t>
  </si>
  <si>
    <t>pt-1-2-1st</t>
  </si>
  <si>
    <t>scuola elementare</t>
  </si>
  <si>
    <t>Totale Marchesetti (via) n. 6</t>
  </si>
  <si>
    <t>Procureria (via) n. 2</t>
  </si>
  <si>
    <t>C1</t>
  </si>
  <si>
    <t>locale d' affari</t>
  </si>
  <si>
    <t>in ristrutturazione</t>
  </si>
  <si>
    <t>Palazzo ''Eisner - Civrani''</t>
  </si>
  <si>
    <t>pt-1-2-3-4-5</t>
  </si>
  <si>
    <t>Totale Procureria (via) n. 2</t>
  </si>
  <si>
    <t>Procureria (via) n. 4 - 6</t>
  </si>
  <si>
    <t>locale di deposito</t>
  </si>
  <si>
    <t>inagibile _ da ristrutturare</t>
  </si>
  <si>
    <t>Palazzo "Zois"</t>
  </si>
  <si>
    <t>magazzino</t>
  </si>
  <si>
    <t>negozio</t>
  </si>
  <si>
    <t>Totale Procureria (via) n. 4 - 6</t>
  </si>
  <si>
    <t>Sale (via del) n. 2 - 2/A - Pescheria (via) n. 16</t>
  </si>
  <si>
    <t>4-5-6-pt-1-2-3</t>
  </si>
  <si>
    <t>D2</t>
  </si>
  <si>
    <t>pensione</t>
  </si>
  <si>
    <t>Totale Sale (via del) n. 2 - 2/A - Pescheria (via) n. 16</t>
  </si>
  <si>
    <t>1   -  2</t>
  </si>
  <si>
    <t>Sale (via del) n. 8 - Cavana (p.zza) n. 1/D - 1/ABC</t>
  </si>
  <si>
    <t>pensione (locanda)</t>
  </si>
  <si>
    <t>Totale Sale (via del) n. 8 - Cavana (p.zza) n. 1/D - 1/ABC</t>
  </si>
  <si>
    <t>S.m.m. sup.</t>
  </si>
  <si>
    <t>B2</t>
  </si>
  <si>
    <t>Sauro (riva) n. 1</t>
  </si>
  <si>
    <t>Totale Sauro (riva) n. 1</t>
  </si>
  <si>
    <t>pt-1-2-3-4</t>
  </si>
  <si>
    <t>Totale Unità (piazza) n. 4-5 - Pitteri (largo) n. 4-5</t>
  </si>
  <si>
    <t>Alpi Giulie (via) n. 23</t>
  </si>
  <si>
    <t>t-1-2</t>
  </si>
  <si>
    <t>88151</t>
  </si>
  <si>
    <t>Scuola Media "Roli" sezione Altura</t>
  </si>
  <si>
    <t>Via Alpi Giulie n. 21</t>
  </si>
  <si>
    <t>1980</t>
  </si>
  <si>
    <t>Scuola Elementare"Don Milani"</t>
  </si>
  <si>
    <t>Totale Alpi Giulie (via) n. 23</t>
  </si>
  <si>
    <t>Archi (via) n. 2 - 4 - 6</t>
  </si>
  <si>
    <t>Chiadino</t>
  </si>
  <si>
    <t>scuola materna/elem.</t>
  </si>
  <si>
    <t>Asilo Nido</t>
  </si>
  <si>
    <t>Scuola Materna S.Luigi</t>
  </si>
  <si>
    <t>Scuola Elementare "A. Padoa"</t>
  </si>
  <si>
    <t>Totale Archi (via) n. 2 - 4 - 6</t>
  </si>
  <si>
    <t>Basovizza (via di) n. 60</t>
  </si>
  <si>
    <t>27997</t>
  </si>
  <si>
    <t>Banne</t>
  </si>
  <si>
    <t>Scuola Elementare tempo pieno Banne</t>
  </si>
  <si>
    <t>e Materna Statale "Rutteri"</t>
  </si>
  <si>
    <t>1933</t>
  </si>
  <si>
    <t>scuola media</t>
  </si>
  <si>
    <t>Scuola Media "M.de Tommasini" succursale</t>
  </si>
  <si>
    <t>Totale Basovizza (via di) n. 60</t>
  </si>
  <si>
    <t>Basovizza n. 5 - 7</t>
  </si>
  <si>
    <t>pt-1-2-sott.</t>
  </si>
  <si>
    <t>Opicina</t>
  </si>
  <si>
    <t>Scuola Media "Kosovel"</t>
  </si>
  <si>
    <t>e Scuola Media Statale "de Tommasini"</t>
  </si>
  <si>
    <t>1955</t>
  </si>
  <si>
    <t>Totale Basovizza n. 5 - 7</t>
  </si>
  <si>
    <t>Battisti (via) n.27 - Polonio (via) n. 2</t>
  </si>
  <si>
    <t>Istituto Tecnico Ind. "Volta"</t>
  </si>
  <si>
    <t>Totale Battisti (via) n.27 - Polonio (via) n. 2</t>
  </si>
  <si>
    <t>Benussi (via) n. 15</t>
  </si>
  <si>
    <t>scuola elementare "G. Foschiatti"</t>
  </si>
  <si>
    <t>1976</t>
  </si>
  <si>
    <t>palestre</t>
  </si>
  <si>
    <t>c/o scuola elem. "Foschiatti"</t>
  </si>
  <si>
    <t>Totale Benussi (via) n. 15</t>
  </si>
  <si>
    <t>Calvola (via) n. 4 - 4A - 6</t>
  </si>
  <si>
    <t>Istituto Statale d' Arte</t>
  </si>
  <si>
    <t>Totale Calvola (via) n. 4 - 4A - 6</t>
  </si>
  <si>
    <t>Campanelle (via) n. 266</t>
  </si>
  <si>
    <t>69909</t>
  </si>
  <si>
    <t>Ist. professionale "Galvani"</t>
  </si>
  <si>
    <t>1969</t>
  </si>
  <si>
    <t>Totale Campanelle (via) n. 266</t>
  </si>
  <si>
    <t>Campi Elisi (scala) n. 2-4-6</t>
  </si>
  <si>
    <t>Scuole Elem."Morpurgo"-"De Amicis"</t>
  </si>
  <si>
    <t>1948</t>
  </si>
  <si>
    <t>Totale Campi Elisi (scala) n. 2-4-6</t>
  </si>
  <si>
    <t>Caravaggio (via) n. 2 - 4</t>
  </si>
  <si>
    <t>pt-1-sott.</t>
  </si>
  <si>
    <t>Scuola Media "SS.Cirillo e Metodio"</t>
  </si>
  <si>
    <t>Istituto Magistrale "Slomsek"</t>
  </si>
  <si>
    <t>Totale Caravaggio (via) n. 2 - 4</t>
  </si>
  <si>
    <t>Caravaggio (via) n. 6</t>
  </si>
  <si>
    <t>Scuola Elementare "Zupancic"</t>
  </si>
  <si>
    <t>succ. Ist. Prof. Industria "Stefan"</t>
  </si>
  <si>
    <t>Totale Caravaggio (via) n. 6</t>
  </si>
  <si>
    <t>Carli (via) n. 1/3 - S. Andrea (passeggio) n. 16</t>
  </si>
  <si>
    <t>st-t-1-2</t>
  </si>
  <si>
    <t>Scuola Media "Campi Elisi"</t>
  </si>
  <si>
    <t>Totale Carli (via) n. 1/3 - S. Andrea (passeggio) n. 16</t>
  </si>
  <si>
    <t>Cerreto (via) n. 19</t>
  </si>
  <si>
    <t>Barcola</t>
  </si>
  <si>
    <t>Scuola Elementare "Battistig"</t>
  </si>
  <si>
    <t>Totale Cerreto (via) n. 19</t>
  </si>
  <si>
    <t>Commerciale (via) 164/1 -162/1</t>
  </si>
  <si>
    <t>24626</t>
  </si>
  <si>
    <t>Scuola Elementare di Cologna</t>
  </si>
  <si>
    <t>Scuola Materna statale</t>
  </si>
  <si>
    <t>Commerciale (via) n. 164 - 162</t>
  </si>
  <si>
    <t>5265</t>
  </si>
  <si>
    <t>Totale Commerciale (via) n. 164 - 162</t>
  </si>
  <si>
    <t>Corsi (via) n. 1 - Trento n. 14</t>
  </si>
  <si>
    <t>5261</t>
  </si>
  <si>
    <t>Ist. Mag. "Duca D'Aosta"</t>
  </si>
  <si>
    <t>Totale Corsi (via) n. 1 - Trento n. 14</t>
  </si>
  <si>
    <t>Costanzi (passo) n. 2 - Granatieri (largo) n. 1</t>
  </si>
  <si>
    <t>pt-st-da 1 a 6</t>
  </si>
  <si>
    <t>Uffici comunali</t>
  </si>
  <si>
    <t>archivio anagrafe e uffici</t>
  </si>
  <si>
    <t>04</t>
  </si>
  <si>
    <t>C.E.D. e uffici</t>
  </si>
  <si>
    <t>02</t>
  </si>
  <si>
    <t>08</t>
  </si>
  <si>
    <t>Totale Costanzi (passo) n. 2 - Granatieri (largo) n. 1</t>
  </si>
  <si>
    <t>Costanzi 1 - Piccola 2 - Muda Vecchia 2-4 - Teatro Romano 15</t>
  </si>
  <si>
    <t>Palazzo Costanzi</t>
  </si>
  <si>
    <t>Sala Esposizioni Palazzo Costanzi</t>
  </si>
  <si>
    <t>Piazza Piccola n. 2</t>
  </si>
  <si>
    <t>Totale Costanzi 1 - Piccola 2 - Muda Vecchia 2-4 - Teatro Romano 15</t>
  </si>
  <si>
    <t>Cunicoli (via) n. 4 - 8 - 10</t>
  </si>
  <si>
    <t>s-t-1-2-3</t>
  </si>
  <si>
    <t>Scuola Elementare "SUVICH"</t>
  </si>
  <si>
    <t>per la palestra vedi Giulia (via) n. 52</t>
  </si>
  <si>
    <t>Totale Cunicoli (via) n. 4 - 8 - 10</t>
  </si>
  <si>
    <t>pt-1-2-st</t>
  </si>
  <si>
    <t>Donadoni (via) n. 28 - Vittorino da Feltre (via) n. 8</t>
  </si>
  <si>
    <t>scuola materna/elementare</t>
  </si>
  <si>
    <t>Scuola Materna Comunale</t>
  </si>
  <si>
    <t>Scuole Elem."Gaspardis" e "Sirok"</t>
  </si>
  <si>
    <t>Totale Donadoni (via) n. 28 - Vittorino da Feltre (via) n. 8</t>
  </si>
  <si>
    <t>Forlanini (via) n. 30 - 32 - 34 - 36</t>
  </si>
  <si>
    <t>T-1-2-3</t>
  </si>
  <si>
    <t>Scuola elementare</t>
  </si>
  <si>
    <t>Scuola Elementare "S.Pertini"</t>
  </si>
  <si>
    <t>Scuola Media "Rismondo"</t>
  </si>
  <si>
    <t>succ. Liceo Scientifico "Galilei"</t>
  </si>
  <si>
    <t>Totale Forlanini (via) n. 30 - 32 - 34 - 36</t>
  </si>
  <si>
    <t>Forti (via) n. 15</t>
  </si>
  <si>
    <t>Scuola Media "Roli"</t>
  </si>
  <si>
    <t>Totale Forti (via) n. 15</t>
  </si>
  <si>
    <t>Frausin (via) n. 12 - 14</t>
  </si>
  <si>
    <t>scuola media, materna, elementare</t>
  </si>
  <si>
    <t>Scuola Media "Cankar"</t>
  </si>
  <si>
    <t>Scuola Elementare "Ribicic"</t>
  </si>
  <si>
    <t>Totale Frausin (via) n. 12 - 14</t>
  </si>
  <si>
    <t>Gatteri (via) n. 3 - Polonio (via) n. 4</t>
  </si>
  <si>
    <t>Direzione Didattica "Giotto"</t>
  </si>
  <si>
    <t>Scuola Elementare "Dardi"</t>
  </si>
  <si>
    <t>già Scuola Elementare slov. "Kette"</t>
  </si>
  <si>
    <t>trasferita - soppressa</t>
  </si>
  <si>
    <t>Totale Gatteri (via) n. 3 - Polonio (via) n. 4</t>
  </si>
  <si>
    <t>VALORE EURO</t>
  </si>
  <si>
    <t>CASA "CACCIA" Barriera Vecchia (Largo) n. 5-6 - Foschiatti (via) n. 3 - Vidali (Via) n. 2</t>
  </si>
  <si>
    <t>TOTALE RESIDENZIALI</t>
  </si>
  <si>
    <t>locazione a IAL</t>
  </si>
  <si>
    <t>ex istituto scolastico</t>
  </si>
  <si>
    <t>Uffici Comunali - Servizi Assistenziali</t>
  </si>
  <si>
    <t>Totale Manzoni (via) n. 10 - 12</t>
  </si>
  <si>
    <t>Totale complesso Manzoni (via) n. 10 - 12 - 14</t>
  </si>
  <si>
    <t>Totale Locchi (via) n. 23/A - 23/B - 25 - 27 - 29</t>
  </si>
  <si>
    <t>2st</t>
  </si>
  <si>
    <t>locali sport</t>
  </si>
  <si>
    <t>Totale Cunicoli (via) n. 4 - 8 - 10 Giulia (via) n. 52 - Margherita (via) n. 6</t>
  </si>
  <si>
    <t>Gatteri (via) n. 4 - Giotto (via) n. 2</t>
  </si>
  <si>
    <t>Totale Gatteri (via) n. 4 - Giotto (via) n. 2</t>
  </si>
  <si>
    <t>opere di ristrutturazione 2006</t>
  </si>
  <si>
    <t>operre di ristrutturazione</t>
  </si>
  <si>
    <t>Scuola Materna Com."Tor Cucherna"</t>
  </si>
  <si>
    <t>Totale Asilo (via) n. 4</t>
  </si>
  <si>
    <t>Caboro (via di) Asilo (via) - Verzieri (via)</t>
  </si>
  <si>
    <t>non valutabile</t>
  </si>
  <si>
    <t xml:space="preserve">Cod. opera 02183. LL.RR. 2/2000 e 3/2002. Valorizzazione e restauro del Castello di S. Giusto - I lotto </t>
  </si>
  <si>
    <t>Codice opera 02184 e 01244 - Legge n. 311 del 30/12/2004 - Art. I comma 28 e 29. Valorizzazione e restauro del Castello di S. Giusto. Approvazione  2° lotto</t>
  </si>
  <si>
    <t>Codice opera 02184 e 01244 - Legge n. 311 del 30/12/2004 - Art. I comma 28 e 29. Valorizzazione e restauro del Castello di S. Giusto. Approvazione  3° lotto</t>
  </si>
  <si>
    <t xml:space="preserve">Cod. op. 06093. Castello di S. Giusto - completamento arredi locali "Bottega del Vino". </t>
  </si>
  <si>
    <t>Cod. opera 08085 - Valorizzazione e restauro del Castello di S. Giusto - 2° lotto "Bastione Pomis"</t>
  </si>
  <si>
    <t>opere di manutenzione straordinaria</t>
  </si>
  <si>
    <t>manutenzioni straordianrie</t>
  </si>
  <si>
    <t>Totale D'Alviano (via) n. 15</t>
  </si>
  <si>
    <t>Totale Macelli (via) n.5 -Valmaura (via) 2/1 -Miani (via) 7</t>
  </si>
  <si>
    <t>Totale Miramare (viale) n. 113/1</t>
  </si>
  <si>
    <t>Totale Ponchielli (via) n. 2</t>
  </si>
  <si>
    <t>Totale Prosecco (via) n. 28</t>
  </si>
  <si>
    <t>deposito e uffici comunali COMPLESSO IN CORSO DI RISTRUTTURAZIONE E NUOVA EDIFICAZIONE</t>
  </si>
  <si>
    <t>depositeria comunale e uffici VV.UU. - depositi materiali servizi comunali</t>
  </si>
  <si>
    <t xml:space="preserve">padiglione Ralli ed ex edificio Lungodegeni ora </t>
  </si>
  <si>
    <t>Totale S. Cilino (via) n. 16</t>
  </si>
  <si>
    <t>Totale Torre (androna)</t>
  </si>
  <si>
    <t>Totale Tra i Rivi (piazza)</t>
  </si>
  <si>
    <t>Totale Revoltella (via) n. 29 -39</t>
  </si>
  <si>
    <t>in corso di ristrutturazione - nuova edificazione</t>
  </si>
  <si>
    <t>TOTALE EDIFICI ISTITUZIONALI, UFFICI E SCUOLE</t>
  </si>
  <si>
    <t>manutenzioni straordinarie</t>
  </si>
  <si>
    <t>Teatro Rossetti - Sala "Bartoli"</t>
  </si>
  <si>
    <t>TOTALE EDIFICI DEMANIALI E MERCATI</t>
  </si>
  <si>
    <t>TOTALE EDIFICI STRUMENTALI</t>
  </si>
  <si>
    <t>EDIFICI E COMPLESSI CON VALORE SUPERIORE AL MILIONE DI EURO</t>
  </si>
  <si>
    <t>Valore Complessivo</t>
  </si>
  <si>
    <t>numero edifici o cpmplessi</t>
  </si>
  <si>
    <t>numero edifici o complessi</t>
  </si>
  <si>
    <t>Gatteri (via) n. 3 - Polonio (via) n. 4 - Giotto (via) n. 2/1</t>
  </si>
  <si>
    <t>Scuola Materna Statale</t>
  </si>
  <si>
    <t>Totale Gatteri (via) n. 3 - Polonio (via) n. 4 - Giotto (via) n. 2/1</t>
  </si>
  <si>
    <t>Gatteri (via) n. 4</t>
  </si>
  <si>
    <t>succ. Ist. Tec. Femminile "Deledda"</t>
  </si>
  <si>
    <t>Genova (via) n. 2 - 4 - 6</t>
  </si>
  <si>
    <t>Palazzo Carciotti</t>
  </si>
  <si>
    <t>Totale Genova (via) n. 2 - 4 - 6</t>
  </si>
  <si>
    <t>Ghega (via) n.12 - Rittmeyer n.1-3, Martiri della Libertà 2-5</t>
  </si>
  <si>
    <t>Scuola Media annessa al "Tartini"</t>
  </si>
  <si>
    <t>Totale Ghega (via) n.12 - Rittmeyer n.1-3, Martiri della Libertà 2-5</t>
  </si>
  <si>
    <t>Giacinti (via) n. 7</t>
  </si>
  <si>
    <t>Gretta</t>
  </si>
  <si>
    <t>Scuola Elementare "Tarabochia"</t>
  </si>
  <si>
    <t>già succ. Conservatorio "Tartini"</t>
  </si>
  <si>
    <t>trasferita alla Sede di Via Ghega</t>
  </si>
  <si>
    <t>Totale Giacinti (via) n. 7</t>
  </si>
  <si>
    <t>Ginestre (via) n. 1 - Montorsino (via) n. 2</t>
  </si>
  <si>
    <t>Scuola Media "Brunner"</t>
  </si>
  <si>
    <t>Via delle Ginestre n. 1</t>
  </si>
  <si>
    <t>Scuola Elementare"Bazoviski Junaki"</t>
  </si>
  <si>
    <t>Via Montorsino n. 2</t>
  </si>
  <si>
    <t>Scuola Media "Erjavec"</t>
  </si>
  <si>
    <t>Totale Ginestre (via) n. 1 - Montorsino (via) n. 2</t>
  </si>
  <si>
    <t>Giulia (via) n. 52 - Margherita (via) n. 6</t>
  </si>
  <si>
    <t>t - 1</t>
  </si>
  <si>
    <t>87217</t>
  </si>
  <si>
    <t>C4</t>
  </si>
  <si>
    <t>edificio palestra</t>
  </si>
  <si>
    <t>Palestra Scuola Elementare "SUVICH"</t>
  </si>
  <si>
    <t>per la Scuola vedi Cunicoli(via)n.4-8-10</t>
  </si>
  <si>
    <t>Totale Giulia (via) n. 52 - Margherita (via) n. 6</t>
  </si>
  <si>
    <t>Giustiniano (via) n. 3-5-7 - Cicerone (via) n. 7</t>
  </si>
  <si>
    <t>Scuola Media "Dante Alighieri"</t>
  </si>
  <si>
    <t>Liceo-Ginnasio "Dante Alighieri"</t>
  </si>
  <si>
    <t>Totale Giustiniano (via) n. 3-5-7 - Cicerone (via) n. 7</t>
  </si>
  <si>
    <t>Granatieri n. 2 - Malcanton (via) n. 3 - Piccola (p.zza) n. 3</t>
  </si>
  <si>
    <t>uffici comunali</t>
  </si>
  <si>
    <t>archivio comunale e uffici</t>
  </si>
  <si>
    <t>01</t>
  </si>
  <si>
    <t>03</t>
  </si>
  <si>
    <t>centro radio</t>
  </si>
  <si>
    <t>Totale Granatieri n. 2 - Malcanton (via) n. 3 - Piccola (p.zza) n. 3</t>
  </si>
  <si>
    <t>Gretta (salita di) n. 34/1 - 34</t>
  </si>
  <si>
    <t>st-pt-1-2-3</t>
  </si>
  <si>
    <t>Scuola Elementare "U.Saba"</t>
  </si>
  <si>
    <t>Gretta (salita di ) n. 34/2</t>
  </si>
  <si>
    <t>Scuola Materna di Gretta Nuova</t>
  </si>
  <si>
    <t>Gretta (salita di ) n. 34/4</t>
  </si>
  <si>
    <t>Totale Gretta (salita di) n. 34/1 - 34</t>
  </si>
  <si>
    <t>Guardiella (strada) n. 9</t>
  </si>
  <si>
    <t>Scuola Elementare "A.Grego"</t>
  </si>
  <si>
    <t>Totale Guardiella (strada) n. 9</t>
  </si>
  <si>
    <t>Istria (strada vecchia dell') n. 78 - Zandonai (via) n. 2 - 4</t>
  </si>
  <si>
    <t>pt-st</t>
  </si>
  <si>
    <t>Scuola Materna Comunale "S.Sabba"</t>
  </si>
  <si>
    <t>Scuola Elementare "Rossetti"</t>
  </si>
  <si>
    <t>Scuola Media "Caprin"</t>
  </si>
  <si>
    <t>Totale Istria (strada vecchia dell') n. 78 - Zandonai (via) n. 2 - 4</t>
  </si>
  <si>
    <t>Istria (via) n. 45</t>
  </si>
  <si>
    <t>st-1-2</t>
  </si>
  <si>
    <t>Chiarbola</t>
  </si>
  <si>
    <t>Scuola Media "Bergamas"</t>
  </si>
  <si>
    <t>Totale Istria (via) n. 45</t>
  </si>
  <si>
    <t>Istria (via) n. 56 -58</t>
  </si>
  <si>
    <t xml:space="preserve">Scuola </t>
  </si>
  <si>
    <t>Totale Istria (via) n. 56 -58</t>
  </si>
  <si>
    <t>Kandler (via) n. 10 - Cunicoli (via) n. 2</t>
  </si>
  <si>
    <t>Scuola Elementare "Don Milani"</t>
  </si>
  <si>
    <t>Scuola Materna</t>
  </si>
  <si>
    <t>Totale Kandler (via) n. 10 - Cunicoli (via) n. 2</t>
  </si>
  <si>
    <t>Locchi (via) n. 23/A - 23/B</t>
  </si>
  <si>
    <t>t</t>
  </si>
  <si>
    <t>Centro Civico</t>
  </si>
  <si>
    <t>1991</t>
  </si>
  <si>
    <t>Distretto Socio-Assistenziale</t>
  </si>
  <si>
    <t>Totale Locchi (via) n. 23/A - 23/B</t>
  </si>
  <si>
    <t>Locchi (via) n. 25</t>
  </si>
  <si>
    <t>locali - palestra</t>
  </si>
  <si>
    <t>locali  - palestra</t>
  </si>
  <si>
    <t>Totale Locchi (via) n. 25</t>
  </si>
  <si>
    <t>Locchi (via) n. 27</t>
  </si>
  <si>
    <t>locali USL</t>
  </si>
  <si>
    <t>Totale Locchi (via) n. 27</t>
  </si>
  <si>
    <t>Locchi (via) n. 29</t>
  </si>
  <si>
    <t>Vigili Urbani Sede 1° Distretto</t>
  </si>
  <si>
    <t>Totale Locchi (via) n. 29</t>
  </si>
  <si>
    <t>Madonna del mare (via) n. 9 -11 - Tigor n. 1-3 - Colonna n. 1</t>
  </si>
  <si>
    <t>Ist. Magistrale "Carducci"</t>
  </si>
  <si>
    <t>Totale Madonna del mare (via) n. 9 -11 - Tigor n. 1-3 - Colonna n. 1</t>
  </si>
  <si>
    <t>Mamiani (via) n. 2 - Calvola (via) n. 6</t>
  </si>
  <si>
    <t>Totale Mamiani (via) n. 2 - Calvola (via) n. 6</t>
  </si>
  <si>
    <t>Manzoni (via) n. 14</t>
  </si>
  <si>
    <t>Totale Manzoni (via) n. 14</t>
  </si>
  <si>
    <t>Mazzini (via) n.25 - S. Spiridione (via) n.5 - S. Nicolò n.26</t>
  </si>
  <si>
    <t>2-3</t>
  </si>
  <si>
    <t>già Scuola "Benco" - trasferita</t>
  </si>
  <si>
    <t>palestra</t>
  </si>
  <si>
    <t>1-2-4</t>
  </si>
  <si>
    <t>Uffici Comunali</t>
  </si>
  <si>
    <t>Totale Mazzini (via) n.25 - S. Spiridione (via) n.5 - S. Nicolò n.26</t>
  </si>
  <si>
    <t>Miramare (viale) n. 65 - 67</t>
  </si>
  <si>
    <t>-scant-pt-1-2-3</t>
  </si>
  <si>
    <t>rimessa</t>
  </si>
  <si>
    <t>autoparco comunale</t>
  </si>
  <si>
    <t>deposito comunale</t>
  </si>
  <si>
    <t>autoparco e locali deposito</t>
  </si>
  <si>
    <t>Vigili Urbani e motorizzati</t>
  </si>
  <si>
    <t>Totale Miramare (viale) n. 65 - 67</t>
  </si>
  <si>
    <t>Monte Grappa (via) n. 3</t>
  </si>
  <si>
    <t>1st-t-1-2-3</t>
  </si>
  <si>
    <t>ist. tecn. "Volta"</t>
  </si>
  <si>
    <t>Istituto Tec. Ind. "Volta"</t>
  </si>
  <si>
    <t>Sede Centrale (triennio)</t>
  </si>
  <si>
    <t>1970</t>
  </si>
  <si>
    <t>Totale Monte Grappa (via) n. 3</t>
  </si>
  <si>
    <t>Monte Re (piazza del) n. 2 - 2/1</t>
  </si>
  <si>
    <t>Scuola Materna statale "Don Marzari</t>
  </si>
  <si>
    <t>Scuole Elementari "Degrassi"e"Bevk"</t>
  </si>
  <si>
    <t>edificio palestra nel complesso scolastico scuole "Don Marzari", "Degrassi", Bevk"</t>
  </si>
  <si>
    <t>nuova fabbricato ad uso attività sportive nel complesso scolastico</t>
  </si>
  <si>
    <t>Totale Monte Re (piazza del) n. 2 - 2/1</t>
  </si>
  <si>
    <t>Pagano (via) n. 8 - 10</t>
  </si>
  <si>
    <t>pt-1-st</t>
  </si>
  <si>
    <t>Scuola Elementare di Poggi S.Anna</t>
  </si>
  <si>
    <t>1965</t>
  </si>
  <si>
    <t>Totale Pagano (via) n. 8 - 10</t>
  </si>
  <si>
    <t>Pascoli (via) n. 14 - Foscolo (via) n. 13 - Parini (via) n.16</t>
  </si>
  <si>
    <t>Scuole Medie "Fonda Savio -Manzoni"</t>
  </si>
  <si>
    <t>Totale Pascoli (via) n. 14 - Foscolo (via) n. 13 - Parini (via) n.16</t>
  </si>
  <si>
    <t>Pestalozzi (via) n. 1 - Bastia (via) n. 2</t>
  </si>
  <si>
    <t>Scuola Elementare "Slataper"</t>
  </si>
  <si>
    <t>Timeus"</t>
  </si>
  <si>
    <t>succ. Ist. Prof. "Sandrinelli"</t>
  </si>
  <si>
    <t>Totale Pestalozzi (via) n. 1 - Bastia (via) n. 2</t>
  </si>
  <si>
    <t>Petracco (via) n. 10 - Curiel (via) n. 2</t>
  </si>
  <si>
    <t>t-1-st</t>
  </si>
  <si>
    <t>Scuola Elementare "Visintini"</t>
  </si>
  <si>
    <t>Totale Petracco (via) n. 10 - Curiel (via) n. 2</t>
  </si>
  <si>
    <t>Pindemonte (via) n. 11</t>
  </si>
  <si>
    <t>Scuola Media "Codermatz"</t>
  </si>
  <si>
    <t>Totale Pindemonte (via) n. 11</t>
  </si>
  <si>
    <t>Pondares (via) n. 5</t>
  </si>
  <si>
    <t>Totale Pondares (via) n. 5</t>
  </si>
  <si>
    <t>Praga (via) n. 6</t>
  </si>
  <si>
    <t>Scuola Elementare "B. Marin"</t>
  </si>
  <si>
    <t>C3</t>
  </si>
  <si>
    <t>spogliatoio</t>
  </si>
  <si>
    <t>spogliati sport Scuola "B.Marin"</t>
  </si>
  <si>
    <t>Totale Praga (via) n. 6</t>
  </si>
  <si>
    <t>Prosecco n. 595</t>
  </si>
  <si>
    <t>1st-t-1-2</t>
  </si>
  <si>
    <t>Prosecco</t>
  </si>
  <si>
    <t>Scuola Media di Prosecco</t>
  </si>
  <si>
    <t>e Scuola Media "Levstik"</t>
  </si>
  <si>
    <t>Totale Prosecco n. 595</t>
  </si>
  <si>
    <t>Puccini (via) n. 63 - Benussi (via) n. 17</t>
  </si>
  <si>
    <t>Totale Puccini (via) n. 63 - Benussi (via) n. 17</t>
  </si>
  <si>
    <t>Rossetti (via) n. 74</t>
  </si>
  <si>
    <t>Liceo Ginnasio "Petrarca"</t>
  </si>
  <si>
    <t>Totale Rossetti (via) n. 74</t>
  </si>
  <si>
    <t>Rozzol (strada) n. 61</t>
  </si>
  <si>
    <t>st-1-2-3-4</t>
  </si>
  <si>
    <t>Scuola Elementare "Giotti"</t>
  </si>
  <si>
    <t>cub.pres.8833 -valore pres.1.854.930.000</t>
  </si>
  <si>
    <t>Scuola Media "Stuparich"</t>
  </si>
  <si>
    <t>cub.pres.10792-valore pres.2.266.320.000</t>
  </si>
  <si>
    <t>Totale Rozzol (strada) n. 61</t>
  </si>
  <si>
    <t>S. Anastasio (via) n. 11-13-15 - Commerciale n.24 - Manna 5-7</t>
  </si>
  <si>
    <t>Scuola Media "G. Corsi"</t>
  </si>
  <si>
    <t>Via S. Anastasio n. 15</t>
  </si>
  <si>
    <t>scuola elementare, materna</t>
  </si>
  <si>
    <t>Scuola Elementare "R. Manna"</t>
  </si>
  <si>
    <t>Via Manna n. 5 - 7</t>
  </si>
  <si>
    <t>Via Manna n. 7</t>
  </si>
  <si>
    <t>Totale S. Anastasio (via) n. 11-13-15 - Commerciale n.24 - Manna 5-7</t>
  </si>
  <si>
    <t>S. Pasquale (via) n. 95</t>
  </si>
  <si>
    <t>st-t-1</t>
  </si>
  <si>
    <t>Scuola Elementare "Collodi"</t>
  </si>
  <si>
    <t>Totale S. Pasquale (via) n. 95</t>
  </si>
  <si>
    <t>Scoglietto (pendice) n. 20 - Edera (vicolo) n. 5</t>
  </si>
  <si>
    <t>Totale Scoglietto (pendice) n. 20 - Edera (vicolo) n. 5</t>
  </si>
  <si>
    <t>Settefontane (via) n. 41/A - 43 - 45</t>
  </si>
  <si>
    <t>Ricreatorio "Padovan"</t>
  </si>
  <si>
    <t>Totale Settefontane (via) n. 41/A - 43 - 45</t>
  </si>
  <si>
    <t>Solitro (via) n. 10 - Cordaroli (via) n. 30</t>
  </si>
  <si>
    <t>Sonnino (largo) n. 3 - Gambini (via) n. 1</t>
  </si>
  <si>
    <t>succ. I.T.C. "Carli"</t>
  </si>
  <si>
    <t>Totale Sonnino (largo) n. 3 - Gambini (via) n. 1</t>
  </si>
  <si>
    <t>Svevo (via) n. 7 - 21</t>
  </si>
  <si>
    <t>pt-1st</t>
  </si>
  <si>
    <t>Scuola Materna Comun."Don Chalvien"</t>
  </si>
  <si>
    <t>Via Italo Svevo n. 21/1</t>
  </si>
  <si>
    <t>1-2-3-4-1st</t>
  </si>
  <si>
    <t>Scuola Media "Italo Svevo"</t>
  </si>
  <si>
    <t>Via Italo Svevo n. 19</t>
  </si>
  <si>
    <t>Scuola Elementare "Lovisato"</t>
  </si>
  <si>
    <t>Via Italo Svevo n. 15</t>
  </si>
  <si>
    <t>asilo nido</t>
  </si>
  <si>
    <t>Asilo Nido Comunale "Don Chalvien"</t>
  </si>
  <si>
    <t>Via Italo Svevo n. 21</t>
  </si>
  <si>
    <t>autorimessa</t>
  </si>
  <si>
    <t>IMMOBILI DEMANIALI DI RICONOSCIUTO INTERESSE STORICO ARTISTICO :</t>
  </si>
  <si>
    <t>edifici patrimoniali sottoposti a Verifica dell'Interesse Culturale in base al Codice B.C.:</t>
  </si>
  <si>
    <t>Totale complesso palazzi "Zais" e "Civrani"</t>
  </si>
  <si>
    <t>parte anteriore ristrutturata dell'ex "Sylos" della Stazione Ferroviaria</t>
  </si>
  <si>
    <t>edificio dell'ex "Pescheria centrale"</t>
  </si>
  <si>
    <t>ex Istituto Tecnico Commerc."Carli"</t>
  </si>
  <si>
    <t>VILLA SARTORIO</t>
  </si>
  <si>
    <t>Totale Tigor (via) n. 24</t>
  </si>
  <si>
    <t>MUSEO DELLA CIVILTA' ISTRIANA, FIUMANA e DALMATA - sale espositive e sede IRCCI - in gestione all'IRCCI - consitenza mc. 10487 sup. 2093</t>
  </si>
  <si>
    <t>MUSEO DELLA CIVILTA' ISTRIANA, FIUMANA e DALMATA - uffici museo - consisitenza mc. 2075 sup. 588</t>
  </si>
  <si>
    <t>Totale Passeggio S. Andrea n. 8</t>
  </si>
  <si>
    <t>Totale Docce (via delle) n.15</t>
  </si>
  <si>
    <t>ex uffici servizi comunali toponomastica e statistica - ora INUTILIZZATI - ex Caserma "CHIARLE" - F.M.9 pp.cc.nn.1323/1,:/2,:/3,:/4,:/5,:/6,:/7,:/8,:/9,:/13,:/14,:/15</t>
  </si>
  <si>
    <t>Totale Strada di Fiume n. 201</t>
  </si>
  <si>
    <t>Totale Soncini (Via) n. 102</t>
  </si>
  <si>
    <t>ex Casa di riposo "Malusà" - ala storica - zona soggiorno cortile e giardino - ex ITIS - Accordo di Programma realizzazione alloggi edizia sociale</t>
  </si>
  <si>
    <t>ex Casa di riposo "Malusà" - ala moderna - zona notte e cortile - ex ITIS - Accordo di Programma realizzazione alloggi edizia sociale</t>
  </si>
  <si>
    <t>Num Partita / foglio e pcn</t>
  </si>
  <si>
    <t>Totale Flavia di Stramare (via) n. 8</t>
  </si>
  <si>
    <t>ex casa di riposo "Don Marzari" -ora inutilizzata</t>
  </si>
  <si>
    <t>Totale S. Nazario (via) n. 109</t>
  </si>
  <si>
    <t>Totale Viale Sanzio (Via) parcheggio</t>
  </si>
  <si>
    <t>Lastrico solare - parcheggio</t>
  </si>
  <si>
    <t xml:space="preserve"> mq. 1557 a servizio della Piscina di San Giovanni</t>
  </si>
  <si>
    <t>162 posti auto in diritto di superficie da cedere</t>
  </si>
  <si>
    <t>PARCHEGGIO ex deposito autobus di San Giovanni</t>
  </si>
  <si>
    <t>ex Scaldatoio pubblico</t>
  </si>
  <si>
    <t>locazione</t>
  </si>
  <si>
    <t>in attesa di ristrutturazione</t>
  </si>
  <si>
    <t>a servizio complesso scolastico</t>
  </si>
  <si>
    <t>Totale Svevo (via) n. 7 - 21</t>
  </si>
  <si>
    <t>Teatro romano (via del) n. 7 - Vecchia (piazza) n. 1</t>
  </si>
  <si>
    <t>Totale Teatro romano (via del) n. 7 - Vecchia (piazza) n. 1</t>
  </si>
  <si>
    <t>Vasari (via) n. 23 - Cavalli (via) n. 3 - 5</t>
  </si>
  <si>
    <t>st-pt-1-2</t>
  </si>
  <si>
    <t>Scuola Elementare "Fornis-Carniel"</t>
  </si>
  <si>
    <t>Totale Vasari (via) n. 23 - Cavalli (via) n. 3 - 5</t>
  </si>
  <si>
    <t>Veronese (via) n. 1</t>
  </si>
  <si>
    <t>Liceo Ginnasio "Oberdan"</t>
  </si>
  <si>
    <t>Totale Veronese (via) n. 1</t>
  </si>
  <si>
    <t>Veronese (via) n. 14</t>
  </si>
  <si>
    <t>Asilo Nido Comunale "Matteotti"</t>
  </si>
  <si>
    <t>Totale Veronese (via) n. 14</t>
  </si>
  <si>
    <t>Veronese (via) n. 2 - Vespucci (via) n. 2 - Frausin (via) n.5</t>
  </si>
  <si>
    <t>Scuola Elementare "Duca d'Aosta"</t>
  </si>
  <si>
    <t>Totale Veronese (via) n. 2 - Vespucci (via) n. 2 - Frausin (via) n.5</t>
  </si>
  <si>
    <t>Veronese (via) n. 3</t>
  </si>
  <si>
    <t>Istituto Tecico Commerc."da Vinci"</t>
  </si>
  <si>
    <t>Totale Veronese (via) n. 3</t>
  </si>
  <si>
    <t>Visinada (via) n. 2 - 4 - Trissino (via) n. 12</t>
  </si>
  <si>
    <t>t-1</t>
  </si>
  <si>
    <t>Scuola Elementare"S.Giusto Martire"</t>
  </si>
  <si>
    <t>Totale Visinada (via) n. 2 - 4 - Trissino (via) n. 12</t>
  </si>
  <si>
    <t>XX Settembre (viale) n. 26</t>
  </si>
  <si>
    <t>Scuola Media "Divisione Julia"</t>
  </si>
  <si>
    <t>Totale XX Settembre (viale) n. 26</t>
  </si>
  <si>
    <t>Zugnano (salita) n. 5</t>
  </si>
  <si>
    <t>Totale Zugnano (salita) n. 5</t>
  </si>
  <si>
    <t>Basovizza 1</t>
  </si>
  <si>
    <t>Basovizza</t>
  </si>
  <si>
    <t>E7</t>
  </si>
  <si>
    <t>Chiesa S. M. Maddalena</t>
  </si>
  <si>
    <t>Totale Basovizza 1</t>
  </si>
  <si>
    <t>Carli (via)</t>
  </si>
  <si>
    <t>s2</t>
  </si>
  <si>
    <t>da 1 a 117</t>
  </si>
  <si>
    <t>posti macchina coperti</t>
  </si>
  <si>
    <t>Parcheggio "Fabbrica Macchine" di Via Locchi</t>
  </si>
  <si>
    <t>ex Segepark acquisito dal Comune di Trieste 1998 - rep. 51396/98</t>
  </si>
  <si>
    <t>s1</t>
  </si>
  <si>
    <t>120-121,123-124,126-153,159-160,162-163,165-168,170-171,178-201,205-210,214-242</t>
  </si>
  <si>
    <t>ex Segepark acquisito dal Comune di Trieste 1998 - rep. 51396/99</t>
  </si>
  <si>
    <t>t, s1, s2</t>
  </si>
  <si>
    <t>nc</t>
  </si>
  <si>
    <t>area di manovra relativa ai sub 1-258</t>
  </si>
  <si>
    <t>D7</t>
  </si>
  <si>
    <t>autorimessa da 602 posti macchina</t>
  </si>
  <si>
    <t>t, 1, s1, s2</t>
  </si>
  <si>
    <t>servizi e guardiola relativa al sub 260</t>
  </si>
  <si>
    <t>lastrico solare</t>
  </si>
  <si>
    <t>Totale Carli (via)</t>
  </si>
  <si>
    <t>D'Alviano (via) n. 15</t>
  </si>
  <si>
    <t>0</t>
  </si>
  <si>
    <t>B3</t>
  </si>
  <si>
    <t>dep. autobus - mensa</t>
  </si>
  <si>
    <t>comodato ACT</t>
  </si>
  <si>
    <t>GESTIONE A.C.E.G.A.-A.C.T.</t>
  </si>
  <si>
    <t>Giarizzole (via) n. 34</t>
  </si>
  <si>
    <t>D1</t>
  </si>
  <si>
    <t>inceneritore</t>
  </si>
  <si>
    <t>Totale Giarizzole (via) n. 34</t>
  </si>
  <si>
    <t>Gioberti (piazzale)</t>
  </si>
  <si>
    <t>Chiesa S. Giovanni</t>
  </si>
  <si>
    <t>Totale Gioberti (piazzale)</t>
  </si>
  <si>
    <t>Macelli (via) n. 2-4 - Flavia (via) n. 4</t>
  </si>
  <si>
    <t>stadio</t>
  </si>
  <si>
    <t>Stadio Comunale "Pino Grezar"</t>
  </si>
  <si>
    <t>Totale Macelli (via) n. 2-4 - Flavia (via) n. 4</t>
  </si>
  <si>
    <t>Macelli (via) n.5 -Valmaura (via) 2/1 -Miani (via) 7</t>
  </si>
  <si>
    <t>Nuovo Stadio Comunale "Rocco"</t>
  </si>
  <si>
    <t>Piazzale Atleti Azzurri d'Italia n. 1-2</t>
  </si>
  <si>
    <t>Marchesetti (via) n. 8/1</t>
  </si>
  <si>
    <t>casa di riposo</t>
  </si>
  <si>
    <t>"Casa Serena" ex ONPI</t>
  </si>
  <si>
    <t>Marchesetti (via) n. 8/2</t>
  </si>
  <si>
    <t>T-1-2-3-4</t>
  </si>
  <si>
    <t>91782</t>
  </si>
  <si>
    <t>casa per anziani</t>
  </si>
  <si>
    <t>Casa Bartoli</t>
  </si>
  <si>
    <t>complesso Casa Serena-Bartoli</t>
  </si>
  <si>
    <t>1993</t>
  </si>
  <si>
    <t>Totale Marchesetti (via) n. 8/2</t>
  </si>
  <si>
    <t>Miramare (viale) n. 113/1</t>
  </si>
  <si>
    <t>Chiesa S. Bartolomeo</t>
  </si>
  <si>
    <t>Chiesa di San Bartolomeo</t>
  </si>
  <si>
    <t>Ponchielli (via) n. 2</t>
  </si>
  <si>
    <t>Chiesa S. Antonio</t>
  </si>
  <si>
    <t>Chiesa di S. Antonio Nuovo</t>
  </si>
  <si>
    <t>Prosecco (via) n. 28</t>
  </si>
  <si>
    <t>Chiesa di San Bartolomeo (Opicina)</t>
  </si>
  <si>
    <t>Prosecco n. 122</t>
  </si>
  <si>
    <t>Chiesa S. Martino</t>
  </si>
  <si>
    <t>Chiesa di San Martino a Prosecco</t>
  </si>
  <si>
    <t>uffici parrocchiali</t>
  </si>
  <si>
    <t>presso la chiesa di S.Martino (Prosecco)</t>
  </si>
  <si>
    <t>Totale Prosecco n. 122</t>
  </si>
  <si>
    <t>Revoltella (via) n. 29 -39</t>
  </si>
  <si>
    <t>caserma "Beleno"</t>
  </si>
  <si>
    <t>S. Cilino (via) n. 16</t>
  </si>
  <si>
    <t>casa di cura</t>
  </si>
  <si>
    <t>S. Croce n. 133 - 140</t>
  </si>
  <si>
    <t>S. croce</t>
  </si>
  <si>
    <t>uffici parrocchiale</t>
  </si>
  <si>
    <t>Chiesa S. Croce</t>
  </si>
  <si>
    <t>Chiesa parrocchiale di S. Croce</t>
  </si>
  <si>
    <t>Totale S. Croce n. 133 - 140</t>
  </si>
  <si>
    <t>S. Giacomo (campo) n. 7</t>
  </si>
  <si>
    <t>Chiesa S. Giacomo</t>
  </si>
  <si>
    <t>Chiesa Parrocchiale di San Giacomo</t>
  </si>
  <si>
    <t>Totale S. Giacomo (campo) n. 7</t>
  </si>
  <si>
    <t>Servola (via) n. 40/1</t>
  </si>
  <si>
    <t>Chiesa S. Lorenzo</t>
  </si>
  <si>
    <t>Chiesa di San Lorenzo</t>
  </si>
  <si>
    <t>Totale Servola (via) n. 40/1</t>
  </si>
  <si>
    <t>Torre (androna)</t>
  </si>
  <si>
    <t>Chiesa Beata Vergine Rosario</t>
  </si>
  <si>
    <t>Chiesa Beata Vergine del Rosario</t>
  </si>
  <si>
    <t>Tra i Rivi (piazza)</t>
  </si>
  <si>
    <t>Chiesa SS. Ermacora e Fortunato</t>
  </si>
  <si>
    <t>Visinada (via) n. 1 - 3 - 5 - 7</t>
  </si>
  <si>
    <t>palazzetto sport</t>
  </si>
  <si>
    <t>Palazzetto dello Sport di Chiarbola</t>
  </si>
  <si>
    <t>Totale Visinada (via) n. 1 - 3 - 5 - 7</t>
  </si>
  <si>
    <t>Ghirlandaio (via) n. 12 - Limitanea (via) n. 12/1</t>
  </si>
  <si>
    <t>S1-T-1-2</t>
  </si>
  <si>
    <t>teatro</t>
  </si>
  <si>
    <t>palcoscenico, camerini, fouier, uffici, cabina proiezione</t>
  </si>
  <si>
    <t>Teatro "Cristallo"</t>
  </si>
  <si>
    <t>platea</t>
  </si>
  <si>
    <t>Flavia (via) n. 3</t>
  </si>
  <si>
    <t>T, 1, S1, S2</t>
  </si>
  <si>
    <t>fabbricato attività sportive</t>
  </si>
  <si>
    <t>nuovo palazzetto sport "PALATRIESTE" - mappale p.c.n. 2827/4</t>
  </si>
  <si>
    <t>palasport polifunzionale, depositi, posti a sedere, depositi, palestre, spogliatoi, servizi, parcheggi interrati, porticati, aree esterne</t>
  </si>
  <si>
    <t>arredi ed attrezzature tecnico-sportive</t>
  </si>
  <si>
    <t>Gretta (Salita di) n. 34</t>
  </si>
  <si>
    <t>T, 1, 2, 3, 4</t>
  </si>
  <si>
    <t>A8</t>
  </si>
  <si>
    <t>villa e cortile</t>
  </si>
  <si>
    <t>Villa "COSULICH" in Gretta - edificio padronale</t>
  </si>
  <si>
    <t>inutilizzata da restaurare - VINCOLATA L.1497/39 "bellezze naturali"</t>
  </si>
  <si>
    <t>Gretta (Salita di) n. 36</t>
  </si>
  <si>
    <t>alloggio custode</t>
  </si>
  <si>
    <t>Villa "COSULICH" in Gretta - ex casa del custode - ora spogliatoio e sede guardiania parco e operai Verde Pubblico</t>
  </si>
  <si>
    <t>ricovero auto</t>
  </si>
  <si>
    <t>ex garage - ora deposito attrezzi Verde Pubblico</t>
  </si>
  <si>
    <t>parco</t>
  </si>
  <si>
    <t>Villa "COSULICH" in Gretta - parco della villa riqualificato in "giardino pubblico" con aree attrezzate per giochi</t>
  </si>
  <si>
    <t>il complesso della Villa e del parco sono vincolati ex L. 1497/39</t>
  </si>
  <si>
    <t>1607/98</t>
  </si>
  <si>
    <t>TOTALE COMPLESSO VIA DEL SALE  - PIAZZA CAVANA</t>
  </si>
  <si>
    <t>TOTALE COMPLESSO Donatello (via) n. 1</t>
  </si>
  <si>
    <t>TOTALE COMPLESSO Fabio Severo (via) n. 135 - 137</t>
  </si>
  <si>
    <t>TOTALE COMPLESSO Linfe (via) n. 26</t>
  </si>
  <si>
    <t>TOTALE COMPLESSO Moreri (via) n. 3 - 3/1</t>
  </si>
  <si>
    <t>TOTALE COMPLESSO ENTI CONDOMINIALI PEEP "PIANI E POGGI"</t>
  </si>
  <si>
    <t>Grego (via) n. 48</t>
  </si>
  <si>
    <t>Totale Grego (via) n. 48</t>
  </si>
  <si>
    <t>Puschi (via) n. 13</t>
  </si>
  <si>
    <t>87632</t>
  </si>
  <si>
    <t>Totale Puschi (via) n. 13</t>
  </si>
  <si>
    <t>Puschi (via) n. 13/1</t>
  </si>
  <si>
    <t>Totale Puschi (via) n. 13/1</t>
  </si>
  <si>
    <t>Puschi (via) n. 13/2</t>
  </si>
  <si>
    <t>Totale Puschi (via) n. 13/2</t>
  </si>
  <si>
    <t>Puschi (via) n. 15</t>
  </si>
  <si>
    <t>Totale Puschi (via) n. 15</t>
  </si>
  <si>
    <t>Puschi (via) n. 15/1</t>
  </si>
  <si>
    <t>Totale Puschi (via) n. 15/1</t>
  </si>
  <si>
    <t>Puschi (via) n. 15/2</t>
  </si>
  <si>
    <t>Totale Puschi (via) n. 15/2</t>
  </si>
  <si>
    <t>Puschi (via) n. 17</t>
  </si>
  <si>
    <t>Totale Puschi (via) n. 17</t>
  </si>
  <si>
    <t>Puschi (via) n. 17/1</t>
  </si>
  <si>
    <t>Totale Puschi (via) n. 17/1</t>
  </si>
  <si>
    <t>Puschi (via) n. 17/2</t>
  </si>
  <si>
    <t>Totale Puschi (via) n. 17/2</t>
  </si>
  <si>
    <t>Puschi (via) n. 13 - 17</t>
  </si>
  <si>
    <t>Totale Puschi (via) n. 13 - 17</t>
  </si>
  <si>
    <t>TOTALE COMPLESSO VIA PUSCHI</t>
  </si>
  <si>
    <t>TOTALE Brunelleschi (via) n. 3</t>
  </si>
  <si>
    <t>TOTALE Raute (salita) n. 44 -  48/1</t>
  </si>
  <si>
    <t>Tartini (viale) n. 10</t>
  </si>
  <si>
    <t>1858</t>
  </si>
  <si>
    <t>Totale Tartini (viale) n. 10</t>
  </si>
  <si>
    <t>Tartini (viale) n. 12</t>
  </si>
  <si>
    <t>Totale Tartini (viale) n. 12</t>
  </si>
  <si>
    <t>Tartini (viale) n. 14</t>
  </si>
  <si>
    <t>Totale Tartini (viale) n. 14</t>
  </si>
  <si>
    <t>TOTALE COMPLESSO VIALE TARTINI 10-14</t>
  </si>
  <si>
    <t>TOTALE CASA "CACCIA" Barriera Vecchia (Largo) n. 5-6 - Foschiatti (via) n. 3 - Vidali (Via) n. 2</t>
  </si>
  <si>
    <t>VALORE INVENTARIALE</t>
  </si>
  <si>
    <t>CONSISTENZA FINALE 2012</t>
  </si>
  <si>
    <t>TOTALE:</t>
  </si>
  <si>
    <t>MUSEI :</t>
  </si>
  <si>
    <t>EDIFICI PATRIMONIALI VINCOLATI :</t>
  </si>
  <si>
    <t>Destinazione e note</t>
  </si>
  <si>
    <t xml:space="preserve">valore inventariale </t>
  </si>
  <si>
    <t>Palestrina (via) n. 2</t>
  </si>
  <si>
    <t>edificio</t>
  </si>
  <si>
    <t>Gambini (via) n. 10 - 12</t>
  </si>
  <si>
    <t>ex Officine Holt</t>
  </si>
  <si>
    <t>complesso scolastico</t>
  </si>
  <si>
    <t>complesso scolastico ex "casa del migrante"</t>
  </si>
  <si>
    <t>Marchesetti (via) n. 16</t>
  </si>
  <si>
    <t>Gropada n. 92</t>
  </si>
  <si>
    <t>S. Croce n. 354</t>
  </si>
  <si>
    <t>S. Croce n. 441</t>
  </si>
  <si>
    <t>sede prot civile</t>
  </si>
  <si>
    <t>Asilo (via) n. 4</t>
  </si>
  <si>
    <t>Caboro (via) n. 2</t>
  </si>
  <si>
    <t>ricreatorio comunale</t>
  </si>
  <si>
    <t>complesso espositivo</t>
  </si>
  <si>
    <t>Ospitale (via) n.12</t>
  </si>
  <si>
    <t>Rota (via) n. 3</t>
  </si>
  <si>
    <t>Pindemonte (via) ex n. 12 ora n. 14</t>
  </si>
  <si>
    <t>ex Dreher</t>
  </si>
  <si>
    <t>Pallini (via) n. 2</t>
  </si>
  <si>
    <t>Rismondo (via) n. 4B-6A-6</t>
  </si>
  <si>
    <t xml:space="preserve">villa Cosulich </t>
  </si>
  <si>
    <t>Macelli (via) n. 1 - 3</t>
  </si>
  <si>
    <t>ex complesso Depositi Tramviari e bus</t>
  </si>
  <si>
    <t>S. Giacomo in Monte (via) n. 9</t>
  </si>
  <si>
    <t>ex lavatoio</t>
  </si>
  <si>
    <t>Manzoni (via) n. 10 - 12</t>
  </si>
  <si>
    <t>Carducci (via) n. 36</t>
  </si>
  <si>
    <t>Valle (via) n. 3</t>
  </si>
  <si>
    <t>palestra pubblica</t>
  </si>
  <si>
    <t>Marconi (via) n. 1</t>
  </si>
  <si>
    <t>padiglione Giardino Pubblico "de Tomasini"</t>
  </si>
  <si>
    <t>ex S. Cilino (via) n. 16</t>
  </si>
  <si>
    <t>padiglione "Ralli" e Residenza "Gregoretti"</t>
  </si>
  <si>
    <t>chiesa e uffici parrocchiali</t>
  </si>
  <si>
    <t>Contovello n. 71</t>
  </si>
  <si>
    <t>Grignano n. 288</t>
  </si>
  <si>
    <t>villa "STAVROPULOS"</t>
  </si>
  <si>
    <t>Sartorio (via dei) n. 1 - Fiume (strada) n. 221 - 223</t>
  </si>
  <si>
    <t>Villa Sartorio</t>
  </si>
  <si>
    <t>trasferimento di beni e funzioni in campo di assistenza di base dalla Provincia di Trieste al Comune - L.R. 13/2002 - Delibera Consiglio comunale n. 85 dd. 19/11/2002 - Delibera Consiglio Provinciale n. 65 dd. 25/07/2002 - Determinazione Dirigenziale SIL n. 95 dd. 28/10/2003 - il trasferimento avviene ope legis a titolo gratuito - si inserisce in inventario a valore catastale</t>
  </si>
  <si>
    <t>Strada di Fiume n. 201</t>
  </si>
  <si>
    <t>Vespucci (via) n. 2/1</t>
  </si>
  <si>
    <t>S1, T, 1, 2, 3</t>
  </si>
  <si>
    <t>map. 4932/1</t>
  </si>
  <si>
    <t>C/4</t>
  </si>
  <si>
    <t>impianto sportivo</t>
  </si>
  <si>
    <t>parcheggio interrato, 2 palestre, spogliatoi, uffici, aree comuni, punto ristoro - nuovo impianto sportivo di San Giacomo</t>
  </si>
  <si>
    <t>in concessione alla Società GINNASTICA ARTISTICA 81</t>
  </si>
  <si>
    <t>Residenza "CAMPANELLE" disabili e Centro Diurno</t>
  </si>
  <si>
    <t>Passeggio S. Andrea n. 8</t>
  </si>
  <si>
    <t>T,s1, 1, 2, 3, 4</t>
  </si>
  <si>
    <t>V/27 - pc 5946/1</t>
  </si>
  <si>
    <t>D/6</t>
  </si>
  <si>
    <t>Centro natatorio della città di Trieste</t>
  </si>
  <si>
    <t>Nuovo Polo Natatorio "B. Bianchi"</t>
  </si>
  <si>
    <t>area totale mq. 14,635 - area coperta mq. 6750 - tettoie mq. 228 - depositi, vasche ecc mq. 1083 - passaggi epiazzali mq. 5753 - parcheggio mq. 661 posti 16 - area verde mq. 160 - VOLUME TOTALE mc 65,000</t>
  </si>
  <si>
    <t>Sub</t>
  </si>
  <si>
    <t>Cat</t>
  </si>
  <si>
    <t>Mercato Coperto</t>
  </si>
  <si>
    <t>Mercato Ortofrutticolo Ingrosso</t>
  </si>
  <si>
    <t>E9</t>
  </si>
  <si>
    <t>Tor Cucherna</t>
  </si>
  <si>
    <t>Bene Demaniale</t>
  </si>
  <si>
    <r>
      <t xml:space="preserve">Castello di S. Giusto - </t>
    </r>
    <r>
      <rPr>
        <i/>
        <sz val="10"/>
        <rFont val="Arial"/>
        <family val="0"/>
      </rPr>
      <t>Civ.Musei Storia Arte</t>
    </r>
  </si>
  <si>
    <t>Museo del Castello</t>
  </si>
  <si>
    <r>
      <t>Museo e Orto Lapidario-</t>
    </r>
    <r>
      <rPr>
        <i/>
        <sz val="10"/>
        <rFont val="Arial"/>
        <family val="0"/>
      </rPr>
      <t>Civ.Musei Storia Arte</t>
    </r>
  </si>
  <si>
    <t>Diaz (via) n. 27</t>
  </si>
  <si>
    <t>Museo "Revoltella"</t>
  </si>
  <si>
    <r>
      <t xml:space="preserve">Palazzo Revoltella - </t>
    </r>
    <r>
      <rPr>
        <i/>
        <sz val="10"/>
        <rFont val="Arial"/>
        <family val="0"/>
      </rPr>
      <t xml:space="preserve">Civ.Museo "Revoltella" </t>
    </r>
    <r>
      <rPr>
        <sz val="10"/>
        <rFont val="Arial"/>
        <family val="0"/>
      </rPr>
      <t>- biglietteria, palazzo baronale</t>
    </r>
  </si>
  <si>
    <r>
      <t xml:space="preserve">Palazzo Brunner (ala "Scarpa") - </t>
    </r>
    <r>
      <rPr>
        <i/>
        <sz val="10"/>
        <rFont val="Arial"/>
        <family val="0"/>
      </rPr>
      <t>Civ.Museo "Revoltella"</t>
    </r>
    <r>
      <rPr>
        <sz val="10"/>
        <rFont val="Arial"/>
        <family val="0"/>
      </rPr>
      <t>- galleria arte moderna, biblioteca, auditorium</t>
    </r>
  </si>
  <si>
    <t xml:space="preserve">TRIESTE PIAZZA DELLA CATTEDRALE, 3 Piano T - 1 </t>
  </si>
  <si>
    <t xml:space="preserve">E/9 </t>
  </si>
  <si>
    <t xml:space="preserve">TRIESTE PIAZZA DELLA CATTEDRALE, 3 Piano T - 1 - 2-3 </t>
  </si>
  <si>
    <t xml:space="preserve">TRIESTE PIAZZA DELLA CATTEDRALE, 3 Piano T </t>
  </si>
  <si>
    <t>Totale Cattedrale (piazza) n. 3</t>
  </si>
  <si>
    <t>manutenzione straordinaria 2010</t>
  </si>
  <si>
    <t>manutenzioni straordianrie 2006</t>
  </si>
  <si>
    <t xml:space="preserve">TRIESTE VIA DELLA CATTEDRALE, 15 Piano S1 - T - 1-2 </t>
  </si>
  <si>
    <t>SI</t>
  </si>
  <si>
    <t xml:space="preserve">TRIESTE VIA DELLA CATTEDRALE, 15 Piano T </t>
  </si>
  <si>
    <t xml:space="preserve">TRIESTE VIA DELLA CATTEDRALE, 15 Piano 2 </t>
  </si>
  <si>
    <t xml:space="preserve">A/2 </t>
  </si>
  <si>
    <t xml:space="preserve">TRIESTE VIA DELLA CATTEDRALE, 15 Piano 3 </t>
  </si>
  <si>
    <t>TotaleCattedrale (via) n. 15 - 17</t>
  </si>
  <si>
    <t xml:space="preserve">V/15 </t>
  </si>
  <si>
    <t xml:space="preserve">TRIESTE VIA GENERALE ARMANDO DIAZ, 27 Piano T - 1 - 2-3 </t>
  </si>
  <si>
    <t xml:space="preserve">TRIESTE VIA GENERALE ARMANDO DIAZ, 27 Piano T - 1 </t>
  </si>
  <si>
    <t xml:space="preserve">TRIESTE VIA GENERALE ARMANDO DIAZ, 27 Piano 1 </t>
  </si>
  <si>
    <t>manutenzioni 2001</t>
  </si>
  <si>
    <t>manutenzioni 2002</t>
  </si>
  <si>
    <t>manutenzioni 2000</t>
  </si>
  <si>
    <t>Totale Diaz (via) n. 27</t>
  </si>
  <si>
    <t xml:space="preserve">TRIESTE PIAZZA ATTILIO HORTIS, 5 Piano T </t>
  </si>
  <si>
    <t xml:space="preserve">TRIESTE PIAZZA ATTILIO HORTIS, 5 Piano T - 1 </t>
  </si>
  <si>
    <t xml:space="preserve">B/5 </t>
  </si>
  <si>
    <t xml:space="preserve">TRIESTE PIAZZA ATTILIO HORTIS, 5 Piano T - 1 - 3-4 </t>
  </si>
  <si>
    <t xml:space="preserve">TRIESTE PIAZZA ATTILIO HORTIS, 5 Piano T - 1 - 2-4 </t>
  </si>
  <si>
    <t xml:space="preserve">TRIESTE PIAZZA ATTILIO HORTIS, 5 Piano 4 </t>
  </si>
  <si>
    <t xml:space="preserve">V/20 </t>
  </si>
  <si>
    <t xml:space="preserve">TRIESTE LARGO PAPA GIOVANNI XXIII, 2 Piano T-1 - 2-3 - S1 </t>
  </si>
  <si>
    <t xml:space="preserve">TRIESTE LARGO PAPA GIOVANNI XXIII, 2 Piano T </t>
  </si>
  <si>
    <t>Totale Papa Giovanni XXIII (largo) n. 1 - 2</t>
  </si>
  <si>
    <t xml:space="preserve">V/11 </t>
  </si>
  <si>
    <t xml:space="preserve">824/2 </t>
  </si>
  <si>
    <t xml:space="preserve">TRIESTE VIA XXIV MAGGIO, 4 Piano T </t>
  </si>
  <si>
    <t xml:space="preserve">TRIESTE VIA XXIV MAGGIO, 4 Piano 1 </t>
  </si>
  <si>
    <t xml:space="preserve">TRIESTE VIA XXIV MAGGIO, 4 Piano 2 </t>
  </si>
  <si>
    <t xml:space="preserve">TRIESTE VIA XXIV MAGGIO, 4 Piano 3 - 4 </t>
  </si>
  <si>
    <t xml:space="preserve">TRIESTE VIA XXIV MAGGIO, 4 Piano 5 </t>
  </si>
  <si>
    <t>Museo del Risorgimento e Sacrario Oberdan</t>
  </si>
  <si>
    <t>Palazzo Biserini - in ristrutturazione</t>
  </si>
  <si>
    <t>sede Associazioni combattentistiche</t>
  </si>
  <si>
    <t>Casa del combattente</t>
  </si>
  <si>
    <t>area storica con cupolino ex capitaneria</t>
  </si>
  <si>
    <t xml:space="preserve">TRIESTE RIVA III NOVEMBRE, 13 Piano 1 </t>
  </si>
  <si>
    <t xml:space="preserve">A/1 </t>
  </si>
  <si>
    <t xml:space="preserve">TRIESTE VIA GENOVA, 2 Piano 3 </t>
  </si>
  <si>
    <t xml:space="preserve">TRIESTE VIA GENOVA, 4 Piano 3 </t>
  </si>
  <si>
    <t xml:space="preserve">TRIESTE VIA DELLA CASSA DI RISPARMIO, 12 Piano 3 </t>
  </si>
  <si>
    <t xml:space="preserve">TRIESTE VIA VINCENZO BELLINI, 1 Piano 3 </t>
  </si>
  <si>
    <t xml:space="preserve">TRIESTE RIVA III NOVEMBRE, 13 Piano T - 1 </t>
  </si>
  <si>
    <t xml:space="preserve">TRIESTE VIA GENOVA, 6 Piano T-1 - 2-3 - 4-5 </t>
  </si>
  <si>
    <t xml:space="preserve">TRIESTE VIA VINCENZO BELLINI, 1C Piano T </t>
  </si>
  <si>
    <t>esercizi commerciali</t>
  </si>
  <si>
    <t xml:space="preserve">TRIESTE VIA CECILIA DE RITTMEYER, 3 Piano T - 1 - 2 </t>
  </si>
  <si>
    <t xml:space="preserve">TRIESTE VIA CECILIA DE RITTMEYER, 3 Piano 1 </t>
  </si>
  <si>
    <t xml:space="preserve">TRIESTE VIA CECILIA DE RITTMEYER, 3 Piano T </t>
  </si>
  <si>
    <t xml:space="preserve">TRIESTE VIA MARTIRI DELLA LIBERTA', 2 Piano T </t>
  </si>
  <si>
    <t xml:space="preserve">TRIESTE VIA MARTIRI DELLA LIBERTA', 2/B Piano T </t>
  </si>
  <si>
    <t xml:space="preserve">TRIESTE VIA CARLO GHEGA, 12/A Piano T </t>
  </si>
  <si>
    <t xml:space="preserve">Q/18 </t>
  </si>
  <si>
    <t xml:space="preserve">TRIESTE VIA DEL RATTO DELLA PILERIA, 45 Piano T - 1 </t>
  </si>
  <si>
    <t>2996/13 - 2996/10</t>
  </si>
  <si>
    <t>Totale Ratto della Pileria n. 43 -45</t>
  </si>
  <si>
    <t>apertura al culto</t>
  </si>
  <si>
    <t>sede espositiva e uso associazionistico</t>
  </si>
  <si>
    <t xml:space="preserve">TRIESTE VIA DELLA CERERIA, 1 Piano S1-T </t>
  </si>
  <si>
    <t xml:space="preserve">TRIESTE VIA DELLA CERERIA, 1 Piano T - 1 </t>
  </si>
  <si>
    <t>Teatro comunale "Giuseppe Verdi" retto dalla Fondazione "Verdi"</t>
  </si>
  <si>
    <t>Teatro, sale prove, camerini, scenografie</t>
  </si>
  <si>
    <t>Ridotto del Teatro</t>
  </si>
  <si>
    <t>manutenzioni straordinarie 2003</t>
  </si>
  <si>
    <t xml:space="preserve">TRIESTE PIAZZA GIUSEPPE VERDI, 1 Piano T-8 </t>
  </si>
  <si>
    <t xml:space="preserve">D/3 </t>
  </si>
  <si>
    <t>Totale Verdi (piazza) n.1 - S. Carlo (via) n.2 - 3 Novembre (Riva) 1</t>
  </si>
  <si>
    <t>Teatro Rossetti - Sala "Generali"</t>
  </si>
  <si>
    <t xml:space="preserve">V/12 </t>
  </si>
  <si>
    <t xml:space="preserve">TRIESTE VIA F. CRISPI, 58 Piano T-1 - 2-3 </t>
  </si>
  <si>
    <t xml:space="preserve">TRIESTE VIA FRANCESCO CRISPI, 58 Piano 2 - 3 </t>
  </si>
  <si>
    <t xml:space="preserve">TRIESTE VIA STREHLER, 2 Piano 4-5 </t>
  </si>
  <si>
    <t>Teatro Rossetti - foyeur, blgietterie, uffici, vani tecnici</t>
  </si>
  <si>
    <t>Teatro Rossetti - esercizio commerciale</t>
  </si>
  <si>
    <t>Totale XX Settembre (viale) n. 45</t>
  </si>
  <si>
    <t>Sede museale e Uffici Pubblici</t>
  </si>
  <si>
    <t xml:space="preserve">V/10 </t>
  </si>
  <si>
    <t xml:space="preserve">TRIESTE VIA GIOACHINO ROSSINI, 4 Piano T-1 - 2-3 </t>
  </si>
  <si>
    <t xml:space="preserve">TRIESTE VIA GIOACHINO ROSSINI, 4 Piano 4-5 - 6 </t>
  </si>
  <si>
    <t>Totale Rossini (via) n. 4</t>
  </si>
  <si>
    <t>Vidali (Via) n. 2</t>
  </si>
  <si>
    <t>Totale Vidali (Via) n. 2</t>
  </si>
  <si>
    <t>Locale d' affari</t>
  </si>
  <si>
    <t>Foschiatti (via) n. 1A-B</t>
  </si>
  <si>
    <t>Totale Foschiatti (via) n. 1A-B</t>
  </si>
  <si>
    <t>Foschiatti (via) n. 1C</t>
  </si>
  <si>
    <t>Totale Foschiatti (via) n. 1C</t>
  </si>
  <si>
    <t>PT</t>
  </si>
  <si>
    <t>Barriera Vecchia (Largo) n.5/A</t>
  </si>
  <si>
    <t>Totale Barriera Vecchia (Largo) n.5/A</t>
  </si>
  <si>
    <t>Barriera Vecchia (Largo) n.5/B</t>
  </si>
  <si>
    <t>Totale Barriera Vecchia (Largo) n.5/B</t>
  </si>
  <si>
    <t>Barriera Vecchia (Largo) n.5/C</t>
  </si>
  <si>
    <t>Totale Barriera Vecchia (Largo) n.5/C</t>
  </si>
  <si>
    <t>Barriera Vecchia (Largo) n.5/D</t>
  </si>
  <si>
    <t>Totale Barriera Vecchia (Largo) n.5/D</t>
  </si>
  <si>
    <t>Barriera Vecchia (Largo) n.5/E</t>
  </si>
  <si>
    <t>Totale Barriera Vecchia (Largo) n.5/E</t>
  </si>
  <si>
    <t>Barriera Vecchia (Largo) n.6/A</t>
  </si>
  <si>
    <t>Totale Barriera Vecchia (Largo) n.6/A</t>
  </si>
  <si>
    <t>TOTALE STABILE DI VIA CACCIA 5-7</t>
  </si>
  <si>
    <t>TOTALE Donatello (via) n. 6E-6F-8A-8</t>
  </si>
  <si>
    <r>
      <t xml:space="preserve">Palazzo Basevi - </t>
    </r>
    <r>
      <rPr>
        <i/>
        <sz val="10"/>
        <rFont val="Arial"/>
        <family val="0"/>
      </rPr>
      <t>Civ.Museo "Revoltella"</t>
    </r>
    <r>
      <rPr>
        <sz val="10"/>
        <rFont val="Arial"/>
        <family val="0"/>
      </rPr>
      <t>-direzione e uffici - Via S.Giorgio n.3</t>
    </r>
  </si>
  <si>
    <t>Hortis (piazza) n. 4</t>
  </si>
  <si>
    <t>Museo Storia Naturale</t>
  </si>
  <si>
    <r>
      <t xml:space="preserve">Palazzo Biserini - </t>
    </r>
    <r>
      <rPr>
        <i/>
        <sz val="10"/>
        <rFont val="Arial"/>
        <family val="0"/>
      </rPr>
      <t>Civ.Museo Storia Naturale</t>
    </r>
  </si>
  <si>
    <t>Biblioteca Civica</t>
  </si>
  <si>
    <r>
      <t xml:space="preserve">Palazzo Biserini - </t>
    </r>
    <r>
      <rPr>
        <i/>
        <sz val="10"/>
        <rFont val="Arial"/>
        <family val="0"/>
      </rPr>
      <t>Civ.Biblioteca "Hortis"</t>
    </r>
  </si>
  <si>
    <t>Papa Giovanni XXIII (largo) n. 1 - 2</t>
  </si>
  <si>
    <r>
      <t xml:space="preserve">Museo Sartorio - villa Segrè-Sartorio - </t>
    </r>
    <r>
      <rPr>
        <i/>
        <sz val="10"/>
        <rFont val="Arial"/>
        <family val="0"/>
      </rPr>
      <t>Civ.Musei Storia Arte</t>
    </r>
  </si>
  <si>
    <r>
      <t>Casa del combattente</t>
    </r>
    <r>
      <rPr>
        <i/>
        <sz val="10"/>
        <rFont val="Arial"/>
        <family val="0"/>
      </rPr>
      <t xml:space="preserve"> Civ.Musei Storia Arte</t>
    </r>
  </si>
  <si>
    <t>Ghega (via) n.12 - Rittmeyer n.1-3, Martiri della Libertà 2-4</t>
  </si>
  <si>
    <t>Conservatorio Statale Tartini</t>
  </si>
  <si>
    <t>Palazzo Rittmeyer</t>
  </si>
  <si>
    <t>Totale Hortis (piazza) n. 4</t>
  </si>
  <si>
    <t>Ratto della Pileria n. 43</t>
  </si>
  <si>
    <t>Museo della Risiera-alloggio serv. non utiliz.</t>
  </si>
  <si>
    <t>Risiera di San Sabba - Monum.nazionale</t>
  </si>
  <si>
    <t>Museo della Risiera-sala convegni</t>
  </si>
  <si>
    <t>SALONE DEGLI INCANTI</t>
  </si>
  <si>
    <t>ACQUARIO E TERRARIO</t>
  </si>
  <si>
    <t>CENTRALE TERMICA</t>
  </si>
  <si>
    <t>Torino (via) n.  8</t>
  </si>
  <si>
    <t>Totale Torino (via) n. 8</t>
  </si>
  <si>
    <t>parti comuni</t>
  </si>
  <si>
    <t xml:space="preserve">V/21 </t>
  </si>
  <si>
    <t xml:space="preserve">5207/1 </t>
  </si>
  <si>
    <t xml:space="preserve">TRIESTE VIA TIGOR, 2/A Piano T </t>
  </si>
  <si>
    <t xml:space="preserve">A/5 </t>
  </si>
  <si>
    <t xml:space="preserve">TRIESTE VIA TIGOR, 4 Piano T </t>
  </si>
  <si>
    <t xml:space="preserve">C/2 </t>
  </si>
  <si>
    <t xml:space="preserve">TRIESTE VIA TIGOR, 6 Piano T </t>
  </si>
  <si>
    <t xml:space="preserve">TRIESTE VIA TIGOR, 6 Piano 1 </t>
  </si>
  <si>
    <t xml:space="preserve">TRIESTE VIA TIGOR, 6 Piano 1-2 - 3 </t>
  </si>
  <si>
    <t xml:space="preserve">B/1 </t>
  </si>
  <si>
    <t xml:space="preserve">TRIESTE VIA TIGOR, 6 Piano 2 </t>
  </si>
  <si>
    <t xml:space="preserve">TRIESTE VIA TIGOR, 6 Piano 3 </t>
  </si>
  <si>
    <t xml:space="preserve">TRIESTE VIA TIGOR, 6 Piano 4 </t>
  </si>
  <si>
    <t xml:space="preserve">A/4 </t>
  </si>
  <si>
    <t xml:space="preserve">TRIESTE VIA DELLA MADONNA DEL MARE, 13 Piano T-3 </t>
  </si>
  <si>
    <t xml:space="preserve">B/6 </t>
  </si>
  <si>
    <t>ex carceri, spogliatoi uffici e depositi ex NU</t>
  </si>
  <si>
    <t>inutilizzato</t>
  </si>
  <si>
    <t xml:space="preserve">R/4 </t>
  </si>
  <si>
    <t xml:space="preserve">677/2 </t>
  </si>
  <si>
    <t xml:space="preserve">TRIESTE VIA DEI MODIANO, 5 Piano S1-T - 1-2 - 3 </t>
  </si>
  <si>
    <t xml:space="preserve">B/2 </t>
  </si>
  <si>
    <t xml:space="preserve">677/1 </t>
  </si>
  <si>
    <t xml:space="preserve">TRIESTE VIA DEI MODIANO, 4 Piano T-1 </t>
  </si>
  <si>
    <t xml:space="preserve">TRIESTE VIA DEI MODIANO, 5 Piano T </t>
  </si>
  <si>
    <t>Totale Sartorio (via dei) n. 1 - Fiume (strada) n. 221 - 223 - Modiano (via dei) n. 5</t>
  </si>
  <si>
    <t xml:space="preserve">V/16 </t>
  </si>
  <si>
    <t xml:space="preserve">TRIESTE PIAZZA DELL' UNITA' D' ITALIA, 5/C Piano T </t>
  </si>
  <si>
    <t xml:space="preserve">C/1 </t>
  </si>
  <si>
    <t xml:space="preserve">TRIESTE PIAZZA DELL' UNITA' D' ITALIA, 4 Piano T </t>
  </si>
  <si>
    <t xml:space="preserve">D/5 </t>
  </si>
  <si>
    <t xml:space="preserve">TRIESTE PIAZZA DELL' UNITA' D' ITALIA, 3/N Piano T </t>
  </si>
  <si>
    <t xml:space="preserve">TRIESTE PIAZZA DELL' UNITA' D' ITALIA, 3/M Piano T 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</si>
</sst>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mm/dd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_-[$€-2]\ * #,##0.00_-;\-[$€-2]\ * #,##0.00_-;_-[$€-2]\ * &quot;-&quot;??_-;_-@_-"/>
    <numFmt numFmtId="170" formatCode="&quot;L. &quot;#,##0;&quot;-L. &quot;#,##0"/>
    <numFmt numFmtId="171" formatCode="_-* #,##0.0_-;\-* #,##0.0_-;_-* &quot;-&quot;_-;_-@_-"/>
    <numFmt numFmtId="172" formatCode="0.0"/>
    <numFmt numFmtId="173" formatCode="#,##0.0"/>
    <numFmt numFmtId="174" formatCode="_-* #,##0.00_-;\-* #,##0.00_-;_-* &quot;-&quot;_-;_-@_-"/>
    <numFmt numFmtId="175" formatCode="&quot;L.&quot;\ #,##0"/>
    <numFmt numFmtId="176" formatCode="d\-mmm\-yy"/>
    <numFmt numFmtId="177" formatCode="#,##0_ ;\-#,##0\ "/>
    <numFmt numFmtId="178" formatCode="dd/mm/yy"/>
    <numFmt numFmtId="179" formatCode="#,##0.00_ ;\-#,##0.00\ "/>
  </numFmts>
  <fonts count="24">
    <font>
      <sz val="10"/>
      <name val="Arial"/>
      <family val="0"/>
    </font>
    <font>
      <b/>
      <sz val="10"/>
      <color indexed="8"/>
      <name val="Technical"/>
      <family val="0"/>
    </font>
    <font>
      <sz val="10"/>
      <name val="Technic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echnical"/>
      <family val="0"/>
    </font>
    <font>
      <sz val="10"/>
      <color indexed="8"/>
      <name val="MS Sans Serif"/>
      <family val="2"/>
    </font>
    <font>
      <i/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Comic Sans MS"/>
      <family val="4"/>
    </font>
    <font>
      <sz val="10"/>
      <color indexed="8"/>
      <name val="Times New Roman"/>
      <family val="1"/>
    </font>
    <font>
      <b/>
      <sz val="10"/>
      <name val="Comic Sans MS"/>
      <family val="4"/>
    </font>
    <font>
      <b/>
      <u val="single"/>
      <sz val="10"/>
      <name val="Arial"/>
      <family val="0"/>
    </font>
    <font>
      <b/>
      <u val="single"/>
      <sz val="10"/>
      <name val="Comic Sans MS"/>
      <family val="4"/>
    </font>
    <font>
      <b/>
      <u val="single"/>
      <sz val="10"/>
      <color indexed="8"/>
      <name val="Arial"/>
      <family val="2"/>
    </font>
    <font>
      <b/>
      <i/>
      <u val="singleAccounting"/>
      <sz val="12"/>
      <name val="Arial"/>
      <family val="2"/>
    </font>
    <font>
      <b/>
      <u val="singleAccounting"/>
      <sz val="10"/>
      <name val="Arial"/>
      <family val="2"/>
    </font>
    <font>
      <sz val="8"/>
      <color indexed="8"/>
      <name val="MS Sans Serif"/>
      <family val="0"/>
    </font>
    <font>
      <sz val="9"/>
      <name val="Arial"/>
      <family val="2"/>
    </font>
    <font>
      <b/>
      <u val="single"/>
      <sz val="10"/>
      <name val="Technical"/>
      <family val="0"/>
    </font>
    <font>
      <b/>
      <u val="singleAccounting"/>
      <sz val="10"/>
      <name val="Comic Sans MS"/>
      <family val="4"/>
    </font>
    <font>
      <b/>
      <u val="single"/>
      <sz val="10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4" fontId="2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164" fontId="2" fillId="0" borderId="0" xfId="17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2" fontId="4" fillId="0" borderId="0" xfId="26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>
      <alignment wrapText="1"/>
    </xf>
    <xf numFmtId="42" fontId="0" fillId="0" borderId="0" xfId="26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1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 quotePrefix="1">
      <alignment horizontal="right" vertical="top" wrapText="1"/>
      <protection locked="0"/>
    </xf>
    <xf numFmtId="42" fontId="4" fillId="0" borderId="0" xfId="26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2" fontId="1" fillId="0" borderId="0" xfId="26" applyFont="1" applyFill="1" applyBorder="1" applyAlignment="1" applyProtection="1">
      <alignment horizontal="right"/>
      <protection locked="0"/>
    </xf>
    <xf numFmtId="42" fontId="4" fillId="0" borderId="0" xfId="26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42" fontId="5" fillId="0" borderId="0" xfId="26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64" fontId="4" fillId="0" borderId="0" xfId="17" applyFont="1" applyFill="1" applyBorder="1" applyAlignment="1" applyProtection="1">
      <alignment/>
      <protection/>
    </xf>
    <xf numFmtId="164" fontId="1" fillId="0" borderId="0" xfId="17" applyFont="1" applyFill="1" applyBorder="1" applyAlignment="1" applyProtection="1">
      <alignment horizontal="center"/>
      <protection locked="0"/>
    </xf>
    <xf numFmtId="164" fontId="0" fillId="0" borderId="0" xfId="17" applyAlignment="1">
      <alignment/>
    </xf>
    <xf numFmtId="0" fontId="0" fillId="3" borderId="0" xfId="0" applyFill="1" applyAlignment="1">
      <alignment/>
    </xf>
    <xf numFmtId="42" fontId="0" fillId="3" borderId="0" xfId="26" applyFill="1" applyAlignment="1">
      <alignment/>
    </xf>
    <xf numFmtId="0" fontId="4" fillId="0" borderId="0" xfId="21" applyNumberFormat="1" applyFont="1" applyFill="1" applyBorder="1" applyAlignment="1" applyProtection="1">
      <alignment horizontal="left" vertical="top" wrapText="1"/>
      <protection locked="0"/>
    </xf>
    <xf numFmtId="0" fontId="4" fillId="0" borderId="0" xfId="21" applyNumberFormat="1" applyFont="1" applyFill="1" applyBorder="1" applyAlignment="1" applyProtection="1">
      <alignment horizontal="right" vertical="top" wrapText="1"/>
      <protection locked="0"/>
    </xf>
    <xf numFmtId="165" fontId="4" fillId="0" borderId="0" xfId="21" applyNumberFormat="1" applyFont="1" applyFill="1" applyBorder="1" applyAlignment="1" applyProtection="1">
      <alignment horizontal="right" vertical="top" wrapText="1"/>
      <protection locked="0"/>
    </xf>
    <xf numFmtId="0" fontId="4" fillId="0" borderId="0" xfId="22" applyNumberFormat="1" applyFont="1" applyFill="1" applyBorder="1" applyAlignment="1" applyProtection="1">
      <alignment horizontal="left" vertical="top" wrapText="1"/>
      <protection locked="0"/>
    </xf>
    <xf numFmtId="0" fontId="4" fillId="0" borderId="0" xfId="22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 wrapText="1"/>
      <protection locked="0"/>
    </xf>
    <xf numFmtId="0" fontId="4" fillId="0" borderId="0" xfId="22" applyNumberFormat="1" applyFont="1" applyFill="1" applyBorder="1" applyAlignment="1" applyProtection="1" quotePrefix="1">
      <alignment horizontal="left" vertical="top" wrapText="1"/>
      <protection locked="0"/>
    </xf>
    <xf numFmtId="0" fontId="0" fillId="0" borderId="0" xfId="0" applyAlignment="1" quotePrefix="1">
      <alignment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 applyProtection="1" quotePrefix="1">
      <alignment horizontal="left" vertical="top" wrapText="1"/>
      <protection locked="0"/>
    </xf>
    <xf numFmtId="0" fontId="0" fillId="0" borderId="0" xfId="0" applyFont="1" applyAlignment="1" quotePrefix="1">
      <alignment horizontal="left" wrapText="1"/>
    </xf>
    <xf numFmtId="0" fontId="4" fillId="0" borderId="0" xfId="23" applyNumberFormat="1" applyFont="1" applyFill="1" applyBorder="1" applyAlignment="1" applyProtection="1">
      <alignment horizontal="left" vertical="top" wrapText="1"/>
      <protection locked="0"/>
    </xf>
    <xf numFmtId="0" fontId="4" fillId="0" borderId="0" xfId="23" applyNumberFormat="1" applyFont="1" applyFill="1" applyBorder="1" applyAlignment="1" applyProtection="1" quotePrefix="1">
      <alignment horizontal="left" vertical="top" wrapText="1"/>
      <protection locked="0"/>
    </xf>
    <xf numFmtId="0" fontId="4" fillId="0" borderId="0" xfId="23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164" fontId="11" fillId="0" borderId="0" xfId="17" applyFont="1" applyBorder="1" applyAlignment="1">
      <alignment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4" fontId="4" fillId="0" borderId="0" xfId="17" applyFont="1" applyFill="1" applyBorder="1" applyAlignment="1" applyProtection="1">
      <alignment horizontal="left" vertical="top" wrapText="1"/>
      <protection locked="0"/>
    </xf>
    <xf numFmtId="164" fontId="4" fillId="0" borderId="0" xfId="17" applyFont="1" applyFill="1" applyBorder="1" applyAlignment="1" applyProtection="1">
      <alignment horizontal="right" vertical="top" wrapText="1"/>
      <protection locked="0"/>
    </xf>
    <xf numFmtId="164" fontId="4" fillId="0" borderId="0" xfId="17" applyFont="1" applyFill="1" applyBorder="1" applyAlignment="1" applyProtection="1">
      <alignment horizontal="right" vertical="top" wrapText="1"/>
      <protection locked="0"/>
    </xf>
    <xf numFmtId="164" fontId="4" fillId="0" borderId="0" xfId="17" applyFont="1" applyFill="1" applyBorder="1" applyAlignment="1" applyProtection="1">
      <alignment horizontal="left" vertical="top" wrapText="1"/>
      <protection locked="0"/>
    </xf>
    <xf numFmtId="164" fontId="3" fillId="0" borderId="0" xfId="17" applyFont="1" applyAlignment="1">
      <alignment/>
    </xf>
    <xf numFmtId="4" fontId="0" fillId="0" borderId="0" xfId="0" applyNumberFormat="1" applyAlignment="1">
      <alignment/>
    </xf>
    <xf numFmtId="164" fontId="0" fillId="0" borderId="0" xfId="17" applyFont="1" applyFill="1" applyAlignment="1">
      <alignment horizontal="center" vertical="center"/>
    </xf>
    <xf numFmtId="42" fontId="12" fillId="0" borderId="2" xfId="26" applyFont="1" applyFill="1" applyBorder="1" applyAlignment="1">
      <alignment horizontal="right" wrapText="1"/>
    </xf>
    <xf numFmtId="42" fontId="12" fillId="0" borderId="0" xfId="26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horizontal="right" vertical="top" wrapText="1"/>
      <protection locked="0"/>
    </xf>
    <xf numFmtId="165" fontId="0" fillId="0" borderId="0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42" fontId="3" fillId="0" borderId="0" xfId="26" applyFont="1" applyAlignment="1">
      <alignment/>
    </xf>
    <xf numFmtId="164" fontId="13" fillId="0" borderId="0" xfId="17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/>
    </xf>
    <xf numFmtId="42" fontId="14" fillId="0" borderId="0" xfId="26" applyFont="1" applyAlignment="1">
      <alignment/>
    </xf>
    <xf numFmtId="169" fontId="15" fillId="0" borderId="0" xfId="17" applyNumberFormat="1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6" fillId="0" borderId="0" xfId="0" applyNumberFormat="1" applyFont="1" applyFill="1" applyBorder="1" applyAlignment="1" applyProtection="1">
      <alignment horizontal="right" vertical="top" wrapText="1"/>
      <protection locked="0"/>
    </xf>
    <xf numFmtId="1" fontId="16" fillId="0" borderId="0" xfId="0" applyNumberFormat="1" applyFont="1" applyFill="1" applyBorder="1" applyAlignment="1" applyProtection="1">
      <alignment horizontal="right" vertical="top" wrapText="1"/>
      <protection locked="0"/>
    </xf>
    <xf numFmtId="3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5" fillId="0" borderId="0" xfId="17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6" fillId="0" borderId="0" xfId="0" applyNumberFormat="1" applyFont="1" applyFill="1" applyBorder="1" applyAlignment="1" applyProtection="1">
      <alignment horizontal="right" vertical="top" wrapText="1"/>
      <protection locked="0"/>
    </xf>
    <xf numFmtId="1" fontId="16" fillId="0" borderId="0" xfId="0" applyNumberFormat="1" applyFont="1" applyFill="1" applyBorder="1" applyAlignment="1" applyProtection="1">
      <alignment horizontal="right" vertical="top" wrapText="1"/>
      <protection locked="0"/>
    </xf>
    <xf numFmtId="3" fontId="16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42" fontId="0" fillId="0" borderId="0" xfId="26" applyFill="1" applyAlignment="1">
      <alignment/>
    </xf>
    <xf numFmtId="164" fontId="11" fillId="0" borderId="0" xfId="17" applyFont="1" applyFill="1" applyBorder="1" applyAlignment="1">
      <alignment/>
    </xf>
    <xf numFmtId="0" fontId="4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164" fontId="0" fillId="0" borderId="0" xfId="17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42" fontId="14" fillId="0" borderId="0" xfId="26" applyFont="1" applyAlignment="1">
      <alignment/>
    </xf>
    <xf numFmtId="169" fontId="14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wrapText="1"/>
    </xf>
    <xf numFmtId="164" fontId="0" fillId="0" borderId="0" xfId="17" applyFont="1" applyAlignment="1">
      <alignment/>
    </xf>
    <xf numFmtId="164" fontId="0" fillId="5" borderId="0" xfId="17" applyFill="1" applyAlignment="1">
      <alignment/>
    </xf>
    <xf numFmtId="164" fontId="17" fillId="5" borderId="0" xfId="17" applyFont="1" applyFill="1" applyAlignment="1">
      <alignment horizontal="centerContinuous"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3" fillId="0" borderId="4" xfId="0" applyFont="1" applyBorder="1" applyAlignment="1" quotePrefix="1">
      <alignment horizontal="left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164" fontId="0" fillId="0" borderId="5" xfId="17" applyBorder="1" applyAlignment="1">
      <alignment/>
    </xf>
    <xf numFmtId="164" fontId="0" fillId="0" borderId="6" xfId="17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0" fillId="0" borderId="0" xfId="17" applyBorder="1" applyAlignment="1">
      <alignment/>
    </xf>
    <xf numFmtId="164" fontId="0" fillId="0" borderId="9" xfId="17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64" fontId="0" fillId="0" borderId="11" xfId="17" applyBorder="1" applyAlignment="1">
      <alignment/>
    </xf>
    <xf numFmtId="164" fontId="0" fillId="0" borderId="12" xfId="17" applyBorder="1" applyAlignment="1">
      <alignment/>
    </xf>
    <xf numFmtId="164" fontId="0" fillId="0" borderId="0" xfId="17" applyAlignment="1">
      <alignment/>
    </xf>
    <xf numFmtId="164" fontId="18" fillId="0" borderId="13" xfId="0" applyNumberFormat="1" applyFont="1" applyBorder="1" applyAlignment="1">
      <alignment/>
    </xf>
    <xf numFmtId="0" fontId="0" fillId="4" borderId="0" xfId="0" applyFill="1" applyAlignment="1">
      <alignment wrapText="1"/>
    </xf>
    <xf numFmtId="164" fontId="0" fillId="4" borderId="0" xfId="17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horizontal="right" vertical="top" wrapText="1"/>
      <protection locked="0"/>
    </xf>
    <xf numFmtId="41" fontId="12" fillId="0" borderId="0" xfId="20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164" fontId="0" fillId="0" borderId="0" xfId="17" applyFill="1" applyBorder="1" applyAlignment="1">
      <alignment/>
    </xf>
    <xf numFmtId="43" fontId="0" fillId="0" borderId="0" xfId="0" applyNumberFormat="1" applyFill="1" applyBorder="1" applyAlignment="1">
      <alignment/>
    </xf>
    <xf numFmtId="42" fontId="5" fillId="0" borderId="0" xfId="26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>
      <alignment wrapText="1"/>
    </xf>
    <xf numFmtId="164" fontId="1" fillId="0" borderId="0" xfId="17" applyFont="1" applyFill="1" applyBorder="1" applyAlignment="1" applyProtection="1">
      <alignment horizontal="right"/>
      <protection locked="0"/>
    </xf>
    <xf numFmtId="164" fontId="2" fillId="0" borderId="0" xfId="17" applyFont="1" applyFill="1" applyBorder="1" applyAlignment="1" applyProtection="1">
      <alignment wrapText="1"/>
      <protection locked="0"/>
    </xf>
    <xf numFmtId="42" fontId="3" fillId="0" borderId="0" xfId="26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1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4" fontId="1" fillId="3" borderId="0" xfId="17" applyFont="1" applyFill="1" applyBorder="1" applyAlignment="1" applyProtection="1">
      <alignment horizontal="center"/>
      <protection locked="0"/>
    </xf>
    <xf numFmtId="164" fontId="3" fillId="0" borderId="0" xfId="17" applyFont="1" applyAlignment="1">
      <alignment/>
    </xf>
    <xf numFmtId="164" fontId="0" fillId="0" borderId="0" xfId="17" applyFont="1" applyAlignment="1">
      <alignment/>
    </xf>
    <xf numFmtId="164" fontId="14" fillId="0" borderId="0" xfId="17" applyFont="1" applyAlignment="1">
      <alignment/>
    </xf>
    <xf numFmtId="164" fontId="14" fillId="0" borderId="0" xfId="17" applyFont="1" applyAlignment="1">
      <alignment/>
    </xf>
    <xf numFmtId="164" fontId="5" fillId="0" borderId="0" xfId="17" applyFont="1" applyFill="1" applyBorder="1" applyAlignment="1" applyProtection="1">
      <alignment horizontal="right" vertical="top" wrapText="1"/>
      <protection locked="0"/>
    </xf>
    <xf numFmtId="164" fontId="5" fillId="0" borderId="0" xfId="17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wrapText="1"/>
      <protection locked="0"/>
    </xf>
    <xf numFmtId="164" fontId="14" fillId="0" borderId="0" xfId="0" applyNumberFormat="1" applyFont="1" applyAlignment="1">
      <alignment/>
    </xf>
    <xf numFmtId="42" fontId="16" fillId="0" borderId="0" xfId="26" applyFont="1" applyFill="1" applyBorder="1" applyAlignment="1" applyProtection="1">
      <alignment horizontal="right" vertical="top" wrapText="1"/>
      <protection locked="0"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2" fontId="14" fillId="0" borderId="0" xfId="26" applyFont="1" applyFill="1" applyAlignment="1">
      <alignment/>
    </xf>
    <xf numFmtId="164" fontId="14" fillId="0" borderId="0" xfId="0" applyNumberFormat="1" applyFont="1" applyFill="1" applyAlignment="1">
      <alignment/>
    </xf>
    <xf numFmtId="42" fontId="16" fillId="0" borderId="0" xfId="26" applyFont="1" applyFill="1" applyBorder="1" applyAlignment="1" applyProtection="1">
      <alignment horizontal="right" vertical="top" wrapText="1"/>
      <protection locked="0"/>
    </xf>
    <xf numFmtId="164" fontId="15" fillId="0" borderId="0" xfId="17" applyFont="1" applyFill="1" applyBorder="1" applyAlignment="1">
      <alignment/>
    </xf>
    <xf numFmtId="42" fontId="5" fillId="0" borderId="0" xfId="26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Alignment="1">
      <alignment/>
    </xf>
    <xf numFmtId="42" fontId="14" fillId="0" borderId="0" xfId="26" applyFont="1" applyFill="1" applyAlignment="1">
      <alignment/>
    </xf>
    <xf numFmtId="14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4" fontId="22" fillId="0" borderId="0" xfId="17" applyFont="1" applyBorder="1" applyAlignment="1">
      <alignment/>
    </xf>
    <xf numFmtId="0" fontId="0" fillId="0" borderId="0" xfId="0" applyAlignment="1" applyProtection="1">
      <alignment/>
      <protection locked="0"/>
    </xf>
    <xf numFmtId="42" fontId="0" fillId="0" borderId="0" xfId="26" applyAlignment="1" applyProtection="1">
      <alignment/>
      <protection locked="0"/>
    </xf>
    <xf numFmtId="42" fontId="11" fillId="0" borderId="0" xfId="26" applyFont="1" applyBorder="1" applyAlignment="1">
      <alignment/>
    </xf>
    <xf numFmtId="0" fontId="16" fillId="0" borderId="0" xfId="21" applyNumberFormat="1" applyFont="1" applyFill="1" applyBorder="1" applyAlignment="1" applyProtection="1">
      <alignment horizontal="left" vertical="top" wrapText="1"/>
      <protection locked="0"/>
    </xf>
    <xf numFmtId="0" fontId="16" fillId="0" borderId="0" xfId="21" applyNumberFormat="1" applyFont="1" applyFill="1" applyBorder="1" applyAlignment="1" applyProtection="1">
      <alignment horizontal="right" vertical="top" wrapText="1"/>
      <protection locked="0"/>
    </xf>
    <xf numFmtId="165" fontId="16" fillId="0" borderId="0" xfId="21" applyNumberFormat="1" applyFont="1" applyFill="1" applyBorder="1" applyAlignment="1" applyProtection="1">
      <alignment horizontal="right" vertical="top" wrapText="1"/>
      <protection locked="0"/>
    </xf>
    <xf numFmtId="164" fontId="16" fillId="0" borderId="0" xfId="17" applyFont="1" applyFill="1" applyBorder="1" applyAlignment="1" applyProtection="1">
      <alignment horizontal="left" vertical="top" wrapText="1"/>
      <protection locked="0"/>
    </xf>
    <xf numFmtId="1" fontId="16" fillId="0" borderId="0" xfId="21" applyNumberFormat="1" applyFont="1" applyFill="1" applyBorder="1" applyAlignment="1" applyProtection="1">
      <alignment horizontal="right" vertical="top" wrapText="1"/>
      <protection locked="0"/>
    </xf>
    <xf numFmtId="0" fontId="16" fillId="0" borderId="0" xfId="22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Alignment="1" applyProtection="1">
      <alignment vertical="top" wrapText="1"/>
      <protection locked="0"/>
    </xf>
    <xf numFmtId="0" fontId="16" fillId="0" borderId="0" xfId="22" applyNumberFormat="1" applyFont="1" applyFill="1" applyBorder="1" applyAlignment="1" applyProtection="1" quotePrefix="1">
      <alignment horizontal="left" vertical="top" wrapText="1"/>
      <protection locked="0"/>
    </xf>
    <xf numFmtId="0" fontId="14" fillId="0" borderId="0" xfId="0" applyFont="1" applyAlignment="1" quotePrefix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NumberFormat="1" applyFont="1" applyAlignment="1" applyProtection="1" quotePrefix="1">
      <alignment horizontal="left" vertical="top" wrapText="1"/>
      <protection locked="0"/>
    </xf>
    <xf numFmtId="0" fontId="14" fillId="0" borderId="0" xfId="0" applyFont="1" applyAlignment="1" quotePrefix="1">
      <alignment horizontal="left" wrapText="1"/>
    </xf>
    <xf numFmtId="0" fontId="16" fillId="0" borderId="0" xfId="23" applyNumberFormat="1" applyFont="1" applyFill="1" applyBorder="1" applyAlignment="1" applyProtection="1">
      <alignment horizontal="left" vertical="top" wrapText="1"/>
      <protection locked="0"/>
    </xf>
    <xf numFmtId="164" fontId="14" fillId="0" borderId="0" xfId="17" applyFont="1" applyFill="1" applyAlignment="1">
      <alignment/>
    </xf>
    <xf numFmtId="42" fontId="16" fillId="0" borderId="0" xfId="26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14" fontId="16" fillId="0" borderId="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NumberFormat="1" applyFont="1" applyFill="1" applyBorder="1" applyAlignment="1" applyProtection="1">
      <alignment wrapText="1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42" fontId="14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>
      <alignment wrapText="1"/>
      <protection/>
    </xf>
    <xf numFmtId="164" fontId="16" fillId="0" borderId="0" xfId="17" applyFont="1" applyFill="1" applyBorder="1" applyAlignment="1" applyProtection="1">
      <alignment/>
      <protection/>
    </xf>
    <xf numFmtId="164" fontId="14" fillId="0" borderId="0" xfId="17" applyFont="1" applyFill="1" applyAlignment="1">
      <alignment/>
    </xf>
    <xf numFmtId="0" fontId="14" fillId="0" borderId="0" xfId="0" applyFont="1" applyFill="1" applyBorder="1" applyAlignment="1">
      <alignment wrapText="1"/>
    </xf>
    <xf numFmtId="164" fontId="0" fillId="0" borderId="0" xfId="17" applyFont="1" applyFill="1" applyBorder="1" applyAlignment="1">
      <alignment wrapText="1"/>
    </xf>
    <xf numFmtId="164" fontId="0" fillId="3" borderId="0" xfId="17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" fillId="3" borderId="1" xfId="21" applyNumberFormat="1" applyFont="1" applyFill="1" applyBorder="1" applyAlignment="1" applyProtection="1">
      <alignment horizontal="center" wrapText="1"/>
      <protection locked="0"/>
    </xf>
    <xf numFmtId="0" fontId="1" fillId="3" borderId="1" xfId="21" applyNumberFormat="1" applyFont="1" applyFill="1" applyBorder="1" applyAlignment="1" applyProtection="1">
      <alignment horizontal="center"/>
      <protection locked="0"/>
    </xf>
    <xf numFmtId="164" fontId="0" fillId="3" borderId="1" xfId="17" applyFill="1" applyBorder="1" applyAlignment="1">
      <alignment/>
    </xf>
    <xf numFmtId="164" fontId="0" fillId="3" borderId="1" xfId="17" applyFont="1" applyFill="1" applyBorder="1" applyAlignment="1">
      <alignment/>
    </xf>
    <xf numFmtId="0" fontId="14" fillId="0" borderId="0" xfId="0" applyFont="1" applyAlignment="1">
      <alignment wrapText="1"/>
    </xf>
    <xf numFmtId="42" fontId="1" fillId="3" borderId="0" xfId="26" applyFont="1" applyFill="1" applyBorder="1" applyAlignment="1" applyProtection="1">
      <alignment horizontal="right"/>
      <protection locked="0"/>
    </xf>
    <xf numFmtId="42" fontId="0" fillId="0" borderId="0" xfId="26" applyFont="1" applyFill="1" applyBorder="1" applyAlignment="1" applyProtection="1">
      <alignment horizontal="right" vertical="top" wrapText="1"/>
      <protection locked="0"/>
    </xf>
    <xf numFmtId="42" fontId="3" fillId="0" borderId="0" xfId="26" applyFont="1" applyFill="1" applyBorder="1" applyAlignment="1" applyProtection="1">
      <alignment horizontal="right" vertical="top" wrapText="1"/>
      <protection locked="0"/>
    </xf>
    <xf numFmtId="177" fontId="0" fillId="0" borderId="0" xfId="17" applyNumberFormat="1" applyAlignment="1">
      <alignment/>
    </xf>
    <xf numFmtId="177" fontId="0" fillId="0" borderId="0" xfId="17" applyNumberFormat="1" applyFont="1" applyAlignment="1">
      <alignment/>
    </xf>
    <xf numFmtId="177" fontId="0" fillId="0" borderId="0" xfId="17" applyNumberFormat="1" applyFill="1" applyAlignment="1">
      <alignment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Normale_MERCATI" xfId="21"/>
    <cellStyle name="Normale_MUSEI" xfId="22"/>
    <cellStyle name="Normale_VINCOLAT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EUROCONVE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0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40.7109375" style="0" customWidth="1"/>
    <col min="2" max="2" width="6.8515625" style="0" customWidth="1"/>
    <col min="3" max="3" width="12.140625" style="0" customWidth="1"/>
    <col min="4" max="4" width="7.140625" style="0" customWidth="1"/>
    <col min="5" max="5" width="13.8515625" style="0" customWidth="1"/>
    <col min="6" max="6" width="4.28125" style="0" customWidth="1"/>
    <col min="7" max="7" width="18.57421875" style="0" customWidth="1"/>
    <col min="8" max="8" width="16.7109375" style="0" customWidth="1"/>
    <col min="9" max="9" width="47.140625" style="0" customWidth="1"/>
    <col min="10" max="10" width="9.421875" style="0" hidden="1" customWidth="1"/>
    <col min="11" max="11" width="11.28125" style="0" hidden="1" customWidth="1"/>
    <col min="12" max="12" width="9.7109375" style="0" hidden="1" customWidth="1"/>
    <col min="13" max="13" width="8.57421875" style="0" hidden="1" customWidth="1"/>
    <col min="14" max="14" width="0" style="0" hidden="1" customWidth="1"/>
    <col min="15" max="15" width="18.421875" style="23" customWidth="1"/>
    <col min="16" max="16" width="16.7109375" style="0" customWidth="1"/>
    <col min="17" max="17" width="20.140625" style="44" customWidth="1"/>
  </cols>
  <sheetData>
    <row r="1" spans="1:17" ht="12.75">
      <c r="A1" s="62" t="s">
        <v>52</v>
      </c>
      <c r="B1" s="62" t="s">
        <v>53</v>
      </c>
      <c r="C1" s="62" t="s">
        <v>383</v>
      </c>
      <c r="D1" s="62" t="s">
        <v>54</v>
      </c>
      <c r="E1" s="62" t="s">
        <v>55</v>
      </c>
      <c r="F1" s="62" t="s">
        <v>56</v>
      </c>
      <c r="G1" s="62" t="s">
        <v>57</v>
      </c>
      <c r="H1" s="62" t="s">
        <v>58</v>
      </c>
      <c r="I1" s="62" t="s">
        <v>59</v>
      </c>
      <c r="J1" s="62" t="s">
        <v>60</v>
      </c>
      <c r="K1" s="62" t="s">
        <v>61</v>
      </c>
      <c r="L1" s="62" t="s">
        <v>62</v>
      </c>
      <c r="M1" s="62" t="s">
        <v>63</v>
      </c>
      <c r="N1" s="62"/>
      <c r="O1" s="223" t="s">
        <v>384</v>
      </c>
      <c r="P1" s="22"/>
      <c r="Q1" s="162" t="s">
        <v>568</v>
      </c>
    </row>
    <row r="2" spans="1:16" ht="15">
      <c r="A2" t="s">
        <v>119</v>
      </c>
      <c r="B2" t="s">
        <v>120</v>
      </c>
      <c r="C2" t="s">
        <v>121</v>
      </c>
      <c r="D2" t="s">
        <v>122</v>
      </c>
      <c r="E2" t="s">
        <v>83</v>
      </c>
      <c r="F2" t="s">
        <v>123</v>
      </c>
      <c r="G2" t="s">
        <v>124</v>
      </c>
      <c r="H2" t="s">
        <v>846</v>
      </c>
      <c r="I2" s="169" t="s">
        <v>569</v>
      </c>
      <c r="J2" t="s">
        <v>125</v>
      </c>
      <c r="K2">
        <v>4786</v>
      </c>
      <c r="L2" t="s">
        <v>98</v>
      </c>
      <c r="M2">
        <v>4319</v>
      </c>
      <c r="O2" s="23">
        <v>77500000</v>
      </c>
      <c r="P2" s="63">
        <f>[1]!EUROCONVERT(O2,"ITL","EUR")</f>
        <v>40025.41</v>
      </c>
    </row>
    <row r="3" spans="1:16" ht="15">
      <c r="A3" t="s">
        <v>119</v>
      </c>
      <c r="B3" t="s">
        <v>126</v>
      </c>
      <c r="C3" t="s">
        <v>121</v>
      </c>
      <c r="D3" t="s">
        <v>127</v>
      </c>
      <c r="E3" t="s">
        <v>83</v>
      </c>
      <c r="F3" t="s">
        <v>128</v>
      </c>
      <c r="G3" t="s">
        <v>124</v>
      </c>
      <c r="H3" t="s">
        <v>846</v>
      </c>
      <c r="I3" s="169" t="s">
        <v>569</v>
      </c>
      <c r="J3" t="s">
        <v>125</v>
      </c>
      <c r="K3">
        <v>4786</v>
      </c>
      <c r="L3" t="s">
        <v>98</v>
      </c>
      <c r="M3">
        <v>4327</v>
      </c>
      <c r="O3" s="23">
        <v>21000000</v>
      </c>
      <c r="P3" s="63">
        <f>[1]!EUROCONVERT(O3,"ITL","EUR")</f>
        <v>10845.59</v>
      </c>
    </row>
    <row r="4" spans="1:16" ht="15">
      <c r="A4" t="s">
        <v>119</v>
      </c>
      <c r="B4" t="s">
        <v>129</v>
      </c>
      <c r="C4" t="s">
        <v>121</v>
      </c>
      <c r="D4" t="s">
        <v>130</v>
      </c>
      <c r="E4" t="s">
        <v>83</v>
      </c>
      <c r="F4" t="s">
        <v>131</v>
      </c>
      <c r="G4" t="s">
        <v>124</v>
      </c>
      <c r="H4" t="s">
        <v>846</v>
      </c>
      <c r="I4" s="169" t="s">
        <v>569</v>
      </c>
      <c r="J4" t="s">
        <v>125</v>
      </c>
      <c r="K4">
        <v>4786</v>
      </c>
      <c r="L4" t="s">
        <v>98</v>
      </c>
      <c r="M4">
        <v>4330</v>
      </c>
      <c r="O4" s="23">
        <v>92250000</v>
      </c>
      <c r="P4" s="63">
        <f>[1]!EUROCONVERT(O4,"ITL","EUR")</f>
        <v>47643.15</v>
      </c>
    </row>
    <row r="5" spans="1:16" ht="15">
      <c r="A5" t="s">
        <v>119</v>
      </c>
      <c r="B5" t="s">
        <v>129</v>
      </c>
      <c r="C5" t="s">
        <v>121</v>
      </c>
      <c r="D5" t="s">
        <v>132</v>
      </c>
      <c r="E5" t="s">
        <v>83</v>
      </c>
      <c r="F5" t="s">
        <v>131</v>
      </c>
      <c r="G5" t="s">
        <v>124</v>
      </c>
      <c r="H5" t="s">
        <v>846</v>
      </c>
      <c r="I5" s="169" t="s">
        <v>569</v>
      </c>
      <c r="J5" t="s">
        <v>125</v>
      </c>
      <c r="K5">
        <v>4786</v>
      </c>
      <c r="L5" t="s">
        <v>98</v>
      </c>
      <c r="M5">
        <v>4329</v>
      </c>
      <c r="O5" s="23">
        <v>143500000</v>
      </c>
      <c r="P5" s="63">
        <f>[1]!EUROCONVERT(O5,"ITL","EUR")</f>
        <v>74111.57</v>
      </c>
    </row>
    <row r="6" spans="1:16" ht="15">
      <c r="A6" t="s">
        <v>119</v>
      </c>
      <c r="B6" t="s">
        <v>133</v>
      </c>
      <c r="C6" t="s">
        <v>121</v>
      </c>
      <c r="D6" t="s">
        <v>134</v>
      </c>
      <c r="E6" t="s">
        <v>83</v>
      </c>
      <c r="F6" t="s">
        <v>131</v>
      </c>
      <c r="G6" t="s">
        <v>124</v>
      </c>
      <c r="H6" t="s">
        <v>846</v>
      </c>
      <c r="I6" s="169" t="s">
        <v>569</v>
      </c>
      <c r="J6" t="s">
        <v>125</v>
      </c>
      <c r="K6">
        <v>4786</v>
      </c>
      <c r="L6" t="s">
        <v>98</v>
      </c>
      <c r="M6">
        <v>4331</v>
      </c>
      <c r="O6" s="23">
        <v>123000000</v>
      </c>
      <c r="P6" s="63">
        <f>[1]!EUROCONVERT(O6,"ITL","EUR")</f>
        <v>63524.2</v>
      </c>
    </row>
    <row r="7" spans="1:16" ht="15">
      <c r="A7" t="s">
        <v>119</v>
      </c>
      <c r="B7" t="s">
        <v>135</v>
      </c>
      <c r="C7" t="s">
        <v>121</v>
      </c>
      <c r="D7" t="s">
        <v>136</v>
      </c>
      <c r="E7" t="s">
        <v>83</v>
      </c>
      <c r="F7" t="s">
        <v>128</v>
      </c>
      <c r="G7" t="s">
        <v>124</v>
      </c>
      <c r="H7" t="s">
        <v>846</v>
      </c>
      <c r="I7" s="169" t="s">
        <v>569</v>
      </c>
      <c r="J7" t="s">
        <v>125</v>
      </c>
      <c r="K7">
        <v>4786</v>
      </c>
      <c r="L7" t="s">
        <v>98</v>
      </c>
      <c r="M7">
        <v>4328</v>
      </c>
      <c r="O7" s="23">
        <v>26250000</v>
      </c>
      <c r="P7" s="63">
        <f>[1]!EUROCONVERT(O7,"ITL","EUR")</f>
        <v>13556.99</v>
      </c>
    </row>
    <row r="8" spans="1:16" ht="15">
      <c r="A8" t="s">
        <v>119</v>
      </c>
      <c r="B8" t="s">
        <v>126</v>
      </c>
      <c r="C8" t="s">
        <v>121</v>
      </c>
      <c r="D8" t="s">
        <v>138</v>
      </c>
      <c r="E8" t="s">
        <v>83</v>
      </c>
      <c r="F8" t="s">
        <v>128</v>
      </c>
      <c r="G8" t="s">
        <v>124</v>
      </c>
      <c r="H8" t="s">
        <v>846</v>
      </c>
      <c r="I8" s="169" t="s">
        <v>569</v>
      </c>
      <c r="J8" t="s">
        <v>125</v>
      </c>
      <c r="K8">
        <v>4786</v>
      </c>
      <c r="L8" t="s">
        <v>98</v>
      </c>
      <c r="M8">
        <v>4326</v>
      </c>
      <c r="O8" s="23">
        <v>12500000</v>
      </c>
      <c r="P8" s="63">
        <f>[1]!EUROCONVERT(O8,"ITL","EUR")</f>
        <v>6455.71</v>
      </c>
    </row>
    <row r="9" spans="1:16" ht="15">
      <c r="A9" t="s">
        <v>119</v>
      </c>
      <c r="B9" t="s">
        <v>126</v>
      </c>
      <c r="C9" t="s">
        <v>121</v>
      </c>
      <c r="D9" t="s">
        <v>139</v>
      </c>
      <c r="E9" t="s">
        <v>83</v>
      </c>
      <c r="F9" t="s">
        <v>128</v>
      </c>
      <c r="G9" t="s">
        <v>124</v>
      </c>
      <c r="H9" t="s">
        <v>846</v>
      </c>
      <c r="I9" s="169" t="s">
        <v>569</v>
      </c>
      <c r="J9" t="s">
        <v>125</v>
      </c>
      <c r="K9">
        <v>4786</v>
      </c>
      <c r="L9" t="s">
        <v>98</v>
      </c>
      <c r="M9">
        <v>4324</v>
      </c>
      <c r="O9" s="23">
        <v>21000000</v>
      </c>
      <c r="P9" s="63">
        <f>[1]!EUROCONVERT(O9,"ITL","EUR")</f>
        <v>10845.59</v>
      </c>
    </row>
    <row r="10" spans="1:16" ht="15">
      <c r="A10" t="s">
        <v>119</v>
      </c>
      <c r="B10" t="s">
        <v>140</v>
      </c>
      <c r="C10" t="s">
        <v>121</v>
      </c>
      <c r="D10" t="s">
        <v>141</v>
      </c>
      <c r="E10" t="s">
        <v>83</v>
      </c>
      <c r="F10" t="s">
        <v>123</v>
      </c>
      <c r="G10" t="s">
        <v>124</v>
      </c>
      <c r="H10" t="s">
        <v>846</v>
      </c>
      <c r="I10" s="169" t="s">
        <v>569</v>
      </c>
      <c r="J10" t="s">
        <v>125</v>
      </c>
      <c r="K10">
        <v>4786</v>
      </c>
      <c r="L10" t="s">
        <v>98</v>
      </c>
      <c r="M10">
        <v>4322</v>
      </c>
      <c r="O10" s="23">
        <v>77500000</v>
      </c>
      <c r="P10" s="63">
        <f>[1]!EUROCONVERT(O10,"ITL","EUR")</f>
        <v>40025.41</v>
      </c>
    </row>
    <row r="11" spans="1:16" ht="15">
      <c r="A11" t="s">
        <v>119</v>
      </c>
      <c r="B11" t="s">
        <v>140</v>
      </c>
      <c r="C11" t="s">
        <v>121</v>
      </c>
      <c r="D11" t="s">
        <v>142</v>
      </c>
      <c r="E11" t="s">
        <v>83</v>
      </c>
      <c r="F11" t="s">
        <v>123</v>
      </c>
      <c r="G11" t="s">
        <v>124</v>
      </c>
      <c r="H11" t="s">
        <v>846</v>
      </c>
      <c r="I11" s="169" t="s">
        <v>569</v>
      </c>
      <c r="J11" t="s">
        <v>125</v>
      </c>
      <c r="K11">
        <v>4786</v>
      </c>
      <c r="L11" t="s">
        <v>98</v>
      </c>
      <c r="M11">
        <v>4320</v>
      </c>
      <c r="O11" s="23">
        <v>69750000</v>
      </c>
      <c r="P11" s="63">
        <f>[1]!EUROCONVERT(O11,"ITL","EUR")</f>
        <v>36022.87</v>
      </c>
    </row>
    <row r="12" spans="1:16" ht="15">
      <c r="A12" t="s">
        <v>119</v>
      </c>
      <c r="B12" t="s">
        <v>140</v>
      </c>
      <c r="C12" t="s">
        <v>121</v>
      </c>
      <c r="D12" t="s">
        <v>143</v>
      </c>
      <c r="E12" t="s">
        <v>83</v>
      </c>
      <c r="F12" t="s">
        <v>131</v>
      </c>
      <c r="G12" t="s">
        <v>124</v>
      </c>
      <c r="H12" t="s">
        <v>846</v>
      </c>
      <c r="I12" s="169" t="s">
        <v>569</v>
      </c>
      <c r="J12" t="s">
        <v>125</v>
      </c>
      <c r="K12">
        <v>4786</v>
      </c>
      <c r="L12" t="s">
        <v>98</v>
      </c>
      <c r="M12">
        <v>4335</v>
      </c>
      <c r="O12" s="23">
        <v>102500000</v>
      </c>
      <c r="P12" s="63">
        <f>[1]!EUROCONVERT(O12,"ITL","EUR")</f>
        <v>52936.83</v>
      </c>
    </row>
    <row r="13" spans="1:16" ht="15">
      <c r="A13" t="s">
        <v>119</v>
      </c>
      <c r="B13" t="s">
        <v>126</v>
      </c>
      <c r="C13" t="s">
        <v>121</v>
      </c>
      <c r="D13" t="s">
        <v>144</v>
      </c>
      <c r="E13" t="s">
        <v>83</v>
      </c>
      <c r="F13" t="s">
        <v>128</v>
      </c>
      <c r="G13" t="s">
        <v>124</v>
      </c>
      <c r="H13" t="s">
        <v>846</v>
      </c>
      <c r="I13" s="169" t="s">
        <v>569</v>
      </c>
      <c r="J13" t="s">
        <v>125</v>
      </c>
      <c r="K13">
        <v>4786</v>
      </c>
      <c r="L13" t="s">
        <v>98</v>
      </c>
      <c r="M13">
        <v>4325</v>
      </c>
      <c r="O13" s="23">
        <v>21000000</v>
      </c>
      <c r="P13" s="63">
        <f>[1]!EUROCONVERT(O13,"ITL","EUR")</f>
        <v>10845.59</v>
      </c>
    </row>
    <row r="14" spans="1:16" ht="15">
      <c r="A14" t="s">
        <v>119</v>
      </c>
      <c r="B14" t="s">
        <v>126</v>
      </c>
      <c r="C14" t="s">
        <v>121</v>
      </c>
      <c r="D14" t="s">
        <v>145</v>
      </c>
      <c r="E14" t="s">
        <v>83</v>
      </c>
      <c r="F14" t="s">
        <v>128</v>
      </c>
      <c r="G14" t="s">
        <v>124</v>
      </c>
      <c r="H14" t="s">
        <v>846</v>
      </c>
      <c r="I14" s="169" t="s">
        <v>569</v>
      </c>
      <c r="J14" t="s">
        <v>125</v>
      </c>
      <c r="K14">
        <v>4786</v>
      </c>
      <c r="L14" t="s">
        <v>98</v>
      </c>
      <c r="M14">
        <v>4323</v>
      </c>
      <c r="O14" s="23">
        <v>21000000</v>
      </c>
      <c r="P14" s="63">
        <f>[1]!EUROCONVERT(O14,"ITL","EUR")</f>
        <v>10845.59</v>
      </c>
    </row>
    <row r="15" spans="1:16" ht="15">
      <c r="A15" t="s">
        <v>119</v>
      </c>
      <c r="B15" t="s">
        <v>140</v>
      </c>
      <c r="C15" t="s">
        <v>121</v>
      </c>
      <c r="D15" t="s">
        <v>146</v>
      </c>
      <c r="E15" t="s">
        <v>83</v>
      </c>
      <c r="F15" t="s">
        <v>123</v>
      </c>
      <c r="G15" t="s">
        <v>124</v>
      </c>
      <c r="H15" t="s">
        <v>846</v>
      </c>
      <c r="I15" s="169" t="s">
        <v>569</v>
      </c>
      <c r="J15" t="s">
        <v>125</v>
      </c>
      <c r="K15">
        <v>4786</v>
      </c>
      <c r="L15" t="s">
        <v>98</v>
      </c>
      <c r="M15">
        <v>4321</v>
      </c>
      <c r="O15" s="23">
        <v>77500000</v>
      </c>
      <c r="P15" s="63">
        <f>[1]!EUROCONVERT(O15,"ITL","EUR")</f>
        <v>40025.41</v>
      </c>
    </row>
    <row r="16" spans="1:16" ht="15">
      <c r="A16" t="s">
        <v>119</v>
      </c>
      <c r="B16" t="s">
        <v>133</v>
      </c>
      <c r="C16" t="s">
        <v>121</v>
      </c>
      <c r="D16" t="s">
        <v>147</v>
      </c>
      <c r="E16" t="s">
        <v>83</v>
      </c>
      <c r="F16" t="s">
        <v>123</v>
      </c>
      <c r="G16" t="s">
        <v>124</v>
      </c>
      <c r="H16" t="s">
        <v>846</v>
      </c>
      <c r="I16" s="169" t="s">
        <v>569</v>
      </c>
      <c r="J16" t="s">
        <v>125</v>
      </c>
      <c r="K16">
        <v>4786</v>
      </c>
      <c r="L16" t="s">
        <v>98</v>
      </c>
      <c r="M16">
        <v>4364</v>
      </c>
      <c r="O16" s="23">
        <v>77500000</v>
      </c>
      <c r="P16" s="63">
        <f>[1]!EUROCONVERT(O16,"ITL","EUR")</f>
        <v>40025.41</v>
      </c>
    </row>
    <row r="17" spans="1:16" ht="15">
      <c r="A17" t="s">
        <v>119</v>
      </c>
      <c r="B17" t="s">
        <v>120</v>
      </c>
      <c r="C17" t="s">
        <v>121</v>
      </c>
      <c r="D17" t="s">
        <v>148</v>
      </c>
      <c r="E17" t="s">
        <v>83</v>
      </c>
      <c r="F17" t="s">
        <v>131</v>
      </c>
      <c r="G17" t="s">
        <v>124</v>
      </c>
      <c r="H17" t="s">
        <v>846</v>
      </c>
      <c r="I17" s="169" t="s">
        <v>569</v>
      </c>
      <c r="J17" t="s">
        <v>125</v>
      </c>
      <c r="K17">
        <v>4786</v>
      </c>
      <c r="L17" t="s">
        <v>98</v>
      </c>
      <c r="M17">
        <v>4333</v>
      </c>
      <c r="O17" s="23">
        <v>102500000</v>
      </c>
      <c r="P17" s="63">
        <f>[1]!EUROCONVERT(O17,"ITL","EUR")</f>
        <v>52936.83</v>
      </c>
    </row>
    <row r="18" spans="1:16" ht="15">
      <c r="A18" t="s">
        <v>119</v>
      </c>
      <c r="B18" t="s">
        <v>120</v>
      </c>
      <c r="C18" t="s">
        <v>121</v>
      </c>
      <c r="D18" t="s">
        <v>149</v>
      </c>
      <c r="E18" t="s">
        <v>83</v>
      </c>
      <c r="F18" t="s">
        <v>123</v>
      </c>
      <c r="G18" t="s">
        <v>124</v>
      </c>
      <c r="H18" t="s">
        <v>846</v>
      </c>
      <c r="I18" s="169" t="s">
        <v>569</v>
      </c>
      <c r="J18" t="s">
        <v>125</v>
      </c>
      <c r="K18">
        <v>4786</v>
      </c>
      <c r="L18" t="s">
        <v>98</v>
      </c>
      <c r="M18">
        <v>4365</v>
      </c>
      <c r="O18" s="23">
        <v>69750000</v>
      </c>
      <c r="P18" s="63">
        <f>[1]!EUROCONVERT(O18,"ITL","EUR")</f>
        <v>36022.87</v>
      </c>
    </row>
    <row r="19" spans="1:16" ht="15">
      <c r="A19" t="s">
        <v>119</v>
      </c>
      <c r="B19" t="s">
        <v>133</v>
      </c>
      <c r="C19" t="s">
        <v>121</v>
      </c>
      <c r="D19" t="s">
        <v>150</v>
      </c>
      <c r="E19" t="s">
        <v>83</v>
      </c>
      <c r="F19" t="s">
        <v>131</v>
      </c>
      <c r="G19" t="s">
        <v>124</v>
      </c>
      <c r="H19" t="s">
        <v>846</v>
      </c>
      <c r="I19" s="169" t="s">
        <v>569</v>
      </c>
      <c r="J19" t="s">
        <v>125</v>
      </c>
      <c r="K19">
        <v>4786</v>
      </c>
      <c r="L19" t="s">
        <v>98</v>
      </c>
      <c r="M19">
        <v>4332</v>
      </c>
      <c r="O19" s="23">
        <v>133250000</v>
      </c>
      <c r="P19" s="63">
        <f>[1]!EUROCONVERT(O19,"ITL","EUR")</f>
        <v>68817.88</v>
      </c>
    </row>
    <row r="20" spans="1:16" ht="15">
      <c r="A20" t="s">
        <v>119</v>
      </c>
      <c r="B20" t="s">
        <v>129</v>
      </c>
      <c r="C20" t="s">
        <v>121</v>
      </c>
      <c r="D20" t="s">
        <v>151</v>
      </c>
      <c r="E20" t="s">
        <v>83</v>
      </c>
      <c r="F20" t="s">
        <v>123</v>
      </c>
      <c r="G20" t="s">
        <v>124</v>
      </c>
      <c r="H20" t="s">
        <v>846</v>
      </c>
      <c r="I20" s="169" t="s">
        <v>569</v>
      </c>
      <c r="J20" t="s">
        <v>125</v>
      </c>
      <c r="K20">
        <v>4786</v>
      </c>
      <c r="L20" t="s">
        <v>98</v>
      </c>
      <c r="M20">
        <v>4363</v>
      </c>
      <c r="O20" s="23">
        <v>54250000</v>
      </c>
      <c r="P20" s="63">
        <f>[1]!EUROCONVERT(O20,"ITL","EUR")</f>
        <v>28017.79</v>
      </c>
    </row>
    <row r="21" spans="1:16" ht="15">
      <c r="A21" t="s">
        <v>119</v>
      </c>
      <c r="B21" t="s">
        <v>133</v>
      </c>
      <c r="C21" t="s">
        <v>121</v>
      </c>
      <c r="D21" t="s">
        <v>152</v>
      </c>
      <c r="E21" t="s">
        <v>83</v>
      </c>
      <c r="F21" t="s">
        <v>123</v>
      </c>
      <c r="G21" t="s">
        <v>124</v>
      </c>
      <c r="H21" t="s">
        <v>846</v>
      </c>
      <c r="I21" s="169" t="s">
        <v>569</v>
      </c>
      <c r="J21" t="s">
        <v>125</v>
      </c>
      <c r="K21">
        <v>4786</v>
      </c>
      <c r="L21" t="s">
        <v>98</v>
      </c>
      <c r="M21">
        <v>4362</v>
      </c>
      <c r="O21" s="23">
        <v>77500000</v>
      </c>
      <c r="P21" s="63">
        <f>[1]!EUROCONVERT(O21,"ITL","EUR")</f>
        <v>40025.41</v>
      </c>
    </row>
    <row r="22" spans="1:16" ht="15">
      <c r="A22" t="s">
        <v>119</v>
      </c>
      <c r="B22" t="s">
        <v>133</v>
      </c>
      <c r="C22" t="s">
        <v>121</v>
      </c>
      <c r="D22" t="s">
        <v>153</v>
      </c>
      <c r="E22" t="s">
        <v>83</v>
      </c>
      <c r="F22" t="s">
        <v>123</v>
      </c>
      <c r="G22" t="s">
        <v>124</v>
      </c>
      <c r="H22" t="s">
        <v>846</v>
      </c>
      <c r="I22" s="169" t="s">
        <v>569</v>
      </c>
      <c r="J22" t="s">
        <v>125</v>
      </c>
      <c r="K22">
        <v>4786</v>
      </c>
      <c r="L22" t="s">
        <v>98</v>
      </c>
      <c r="M22">
        <v>4361</v>
      </c>
      <c r="O22" s="23">
        <v>69750000</v>
      </c>
      <c r="P22" s="63">
        <f>[1]!EUROCONVERT(O22,"ITL","EUR")</f>
        <v>36022.87</v>
      </c>
    </row>
    <row r="23" spans="1:16" ht="15">
      <c r="A23" t="s">
        <v>119</v>
      </c>
      <c r="B23" t="s">
        <v>129</v>
      </c>
      <c r="C23" t="s">
        <v>121</v>
      </c>
      <c r="D23" t="s">
        <v>154</v>
      </c>
      <c r="E23" t="s">
        <v>83</v>
      </c>
      <c r="F23" t="s">
        <v>123</v>
      </c>
      <c r="G23" t="s">
        <v>124</v>
      </c>
      <c r="H23" t="s">
        <v>846</v>
      </c>
      <c r="I23" s="169" t="s">
        <v>569</v>
      </c>
      <c r="J23" t="s">
        <v>125</v>
      </c>
      <c r="K23">
        <v>4786</v>
      </c>
      <c r="L23" t="s">
        <v>98</v>
      </c>
      <c r="M23">
        <v>4360</v>
      </c>
      <c r="O23" s="23">
        <v>69750000</v>
      </c>
      <c r="P23" s="63">
        <f>[1]!EUROCONVERT(O23,"ITL","EUR")</f>
        <v>36022.87</v>
      </c>
    </row>
    <row r="24" spans="1:16" ht="15">
      <c r="A24" t="s">
        <v>119</v>
      </c>
      <c r="B24" t="s">
        <v>126</v>
      </c>
      <c r="C24" t="s">
        <v>121</v>
      </c>
      <c r="D24" t="s">
        <v>155</v>
      </c>
      <c r="E24" t="s">
        <v>83</v>
      </c>
      <c r="F24" t="s">
        <v>128</v>
      </c>
      <c r="G24" t="s">
        <v>124</v>
      </c>
      <c r="H24" t="s">
        <v>846</v>
      </c>
      <c r="I24" s="169" t="s">
        <v>569</v>
      </c>
      <c r="J24" t="s">
        <v>125</v>
      </c>
      <c r="K24">
        <v>4786</v>
      </c>
      <c r="L24" t="s">
        <v>98</v>
      </c>
      <c r="M24">
        <v>4339</v>
      </c>
      <c r="O24" s="23">
        <v>37500000</v>
      </c>
      <c r="P24" s="63">
        <f>[1]!EUROCONVERT(O24,"ITL","EUR")</f>
        <v>19367.13</v>
      </c>
    </row>
    <row r="25" spans="1:16" ht="15">
      <c r="A25" t="s">
        <v>119</v>
      </c>
      <c r="B25" t="s">
        <v>126</v>
      </c>
      <c r="C25" t="s">
        <v>121</v>
      </c>
      <c r="D25" t="s">
        <v>156</v>
      </c>
      <c r="E25" t="s">
        <v>83</v>
      </c>
      <c r="F25" t="s">
        <v>128</v>
      </c>
      <c r="G25" t="s">
        <v>124</v>
      </c>
      <c r="H25" t="s">
        <v>846</v>
      </c>
      <c r="I25" s="169" t="s">
        <v>569</v>
      </c>
      <c r="J25" t="s">
        <v>125</v>
      </c>
      <c r="K25">
        <v>4786</v>
      </c>
      <c r="L25" t="s">
        <v>98</v>
      </c>
      <c r="M25">
        <v>4338</v>
      </c>
      <c r="O25" s="23">
        <v>26250000</v>
      </c>
      <c r="P25" s="63">
        <f>[1]!EUROCONVERT(O25,"ITL","EUR")</f>
        <v>13556.99</v>
      </c>
    </row>
    <row r="26" spans="1:16" ht="15">
      <c r="A26" t="s">
        <v>119</v>
      </c>
      <c r="B26" t="s">
        <v>126</v>
      </c>
      <c r="C26" t="s">
        <v>121</v>
      </c>
      <c r="D26" t="s">
        <v>157</v>
      </c>
      <c r="E26" t="s">
        <v>83</v>
      </c>
      <c r="F26" t="s">
        <v>128</v>
      </c>
      <c r="G26" t="s">
        <v>124</v>
      </c>
      <c r="H26" t="s">
        <v>846</v>
      </c>
      <c r="I26" s="169" t="s">
        <v>569</v>
      </c>
      <c r="J26" t="s">
        <v>125</v>
      </c>
      <c r="K26">
        <v>4786</v>
      </c>
      <c r="L26" t="s">
        <v>98</v>
      </c>
      <c r="M26">
        <v>4337</v>
      </c>
      <c r="O26" s="23">
        <v>21000000</v>
      </c>
      <c r="P26" s="63">
        <f>[1]!EUROCONVERT(O26,"ITL","EUR")</f>
        <v>10845.59</v>
      </c>
    </row>
    <row r="27" spans="1:16" ht="15">
      <c r="A27" t="s">
        <v>119</v>
      </c>
      <c r="B27" t="s">
        <v>140</v>
      </c>
      <c r="C27" t="s">
        <v>121</v>
      </c>
      <c r="D27" t="s">
        <v>158</v>
      </c>
      <c r="E27" t="s">
        <v>83</v>
      </c>
      <c r="F27" t="s">
        <v>131</v>
      </c>
      <c r="G27" t="s">
        <v>124</v>
      </c>
      <c r="H27" t="s">
        <v>846</v>
      </c>
      <c r="I27" s="169" t="s">
        <v>569</v>
      </c>
      <c r="J27" t="s">
        <v>125</v>
      </c>
      <c r="K27">
        <v>4786</v>
      </c>
      <c r="L27" t="s">
        <v>98</v>
      </c>
      <c r="M27">
        <v>4336</v>
      </c>
      <c r="O27" s="23">
        <v>112750000</v>
      </c>
      <c r="P27" s="63">
        <f>[1]!EUROCONVERT(O27,"ITL","EUR")</f>
        <v>58230.52</v>
      </c>
    </row>
    <row r="28" spans="1:16" ht="15">
      <c r="A28" t="s">
        <v>119</v>
      </c>
      <c r="B28" t="s">
        <v>120</v>
      </c>
      <c r="C28" t="s">
        <v>121</v>
      </c>
      <c r="D28" t="s">
        <v>159</v>
      </c>
      <c r="E28" t="s">
        <v>83</v>
      </c>
      <c r="F28" t="s">
        <v>131</v>
      </c>
      <c r="G28" t="s">
        <v>124</v>
      </c>
      <c r="H28" t="s">
        <v>846</v>
      </c>
      <c r="I28" s="169" t="s">
        <v>569</v>
      </c>
      <c r="J28" t="s">
        <v>125</v>
      </c>
      <c r="K28">
        <v>4786</v>
      </c>
      <c r="L28" t="s">
        <v>98</v>
      </c>
      <c r="M28">
        <v>4334</v>
      </c>
      <c r="O28" s="23">
        <v>112750000</v>
      </c>
      <c r="P28" s="63">
        <f>[1]!EUROCONVERT(O28,"ITL","EUR")</f>
        <v>58230.52</v>
      </c>
    </row>
    <row r="29" spans="1:16" ht="15">
      <c r="A29" t="s">
        <v>119</v>
      </c>
      <c r="B29" t="s">
        <v>120</v>
      </c>
      <c r="C29" t="s">
        <v>121</v>
      </c>
      <c r="D29" t="s">
        <v>160</v>
      </c>
      <c r="E29" t="s">
        <v>83</v>
      </c>
      <c r="F29" t="s">
        <v>123</v>
      </c>
      <c r="G29" t="s">
        <v>124</v>
      </c>
      <c r="H29" t="s">
        <v>846</v>
      </c>
      <c r="I29" s="169" t="s">
        <v>569</v>
      </c>
      <c r="J29" t="s">
        <v>125</v>
      </c>
      <c r="K29">
        <v>4786</v>
      </c>
      <c r="L29" t="s">
        <v>98</v>
      </c>
      <c r="M29">
        <v>4366</v>
      </c>
      <c r="O29" s="23">
        <v>77500000</v>
      </c>
      <c r="P29" s="63">
        <f>[1]!EUROCONVERT(O29,"ITL","EUR")</f>
        <v>40025.41</v>
      </c>
    </row>
    <row r="30" spans="1:17" s="81" customFormat="1" ht="16.5">
      <c r="A30" s="81" t="s">
        <v>161</v>
      </c>
      <c r="I30" s="169" t="s">
        <v>569</v>
      </c>
      <c r="O30" s="82">
        <v>1928250000</v>
      </c>
      <c r="P30" s="83">
        <f>[1]!EUROCONVERT(O30,"ITL","EUR")</f>
        <v>995858.02</v>
      </c>
      <c r="Q30" s="163"/>
    </row>
    <row r="31" spans="1:16" ht="15">
      <c r="A31" t="s">
        <v>162</v>
      </c>
      <c r="B31" t="s">
        <v>133</v>
      </c>
      <c r="C31" t="s">
        <v>121</v>
      </c>
      <c r="D31" t="s">
        <v>163</v>
      </c>
      <c r="E31" t="s">
        <v>83</v>
      </c>
      <c r="F31" t="s">
        <v>164</v>
      </c>
      <c r="G31" t="s">
        <v>124</v>
      </c>
      <c r="H31" t="s">
        <v>846</v>
      </c>
      <c r="I31" s="169" t="s">
        <v>569</v>
      </c>
      <c r="J31" t="s">
        <v>125</v>
      </c>
      <c r="K31">
        <v>4786</v>
      </c>
      <c r="L31" t="s">
        <v>98</v>
      </c>
      <c r="M31">
        <v>4344</v>
      </c>
      <c r="O31" s="23">
        <v>156000000</v>
      </c>
      <c r="P31" s="63">
        <f>[1]!EUROCONVERT(O31,"ITL","EUR")</f>
        <v>80567.28</v>
      </c>
    </row>
    <row r="32" spans="1:16" ht="15">
      <c r="A32" t="s">
        <v>162</v>
      </c>
      <c r="B32" t="s">
        <v>140</v>
      </c>
      <c r="C32" t="s">
        <v>121</v>
      </c>
      <c r="D32" t="s">
        <v>165</v>
      </c>
      <c r="E32" t="s">
        <v>83</v>
      </c>
      <c r="F32" t="s">
        <v>164</v>
      </c>
      <c r="G32" t="s">
        <v>124</v>
      </c>
      <c r="H32" t="s">
        <v>846</v>
      </c>
      <c r="I32" s="169" t="s">
        <v>569</v>
      </c>
      <c r="J32" t="s">
        <v>125</v>
      </c>
      <c r="K32">
        <v>4786</v>
      </c>
      <c r="L32" t="s">
        <v>98</v>
      </c>
      <c r="M32">
        <v>4347</v>
      </c>
      <c r="O32" s="23">
        <v>156000000</v>
      </c>
      <c r="P32" s="63">
        <f>[1]!EUROCONVERT(O32,"ITL","EUR")</f>
        <v>80567.28</v>
      </c>
    </row>
    <row r="33" spans="1:16" ht="15">
      <c r="A33" t="s">
        <v>162</v>
      </c>
      <c r="B33" t="s">
        <v>129</v>
      </c>
      <c r="C33" t="s">
        <v>121</v>
      </c>
      <c r="D33" t="s">
        <v>166</v>
      </c>
      <c r="E33" t="s">
        <v>83</v>
      </c>
      <c r="F33" t="s">
        <v>164</v>
      </c>
      <c r="G33" t="s">
        <v>124</v>
      </c>
      <c r="H33" t="s">
        <v>846</v>
      </c>
      <c r="I33" s="169" t="s">
        <v>569</v>
      </c>
      <c r="J33" t="s">
        <v>125</v>
      </c>
      <c r="K33">
        <v>4786</v>
      </c>
      <c r="L33" t="s">
        <v>98</v>
      </c>
      <c r="M33">
        <v>4341</v>
      </c>
      <c r="O33" s="23">
        <v>182000000</v>
      </c>
      <c r="P33" s="63">
        <f>[1]!EUROCONVERT(O33,"ITL","EUR")</f>
        <v>93995.16</v>
      </c>
    </row>
    <row r="34" spans="1:16" ht="15">
      <c r="A34" t="s">
        <v>162</v>
      </c>
      <c r="B34" t="s">
        <v>133</v>
      </c>
      <c r="C34" t="s">
        <v>121</v>
      </c>
      <c r="D34" t="s">
        <v>167</v>
      </c>
      <c r="E34" t="s">
        <v>83</v>
      </c>
      <c r="F34" t="s">
        <v>164</v>
      </c>
      <c r="G34" t="s">
        <v>124</v>
      </c>
      <c r="H34" t="s">
        <v>846</v>
      </c>
      <c r="I34" s="169" t="s">
        <v>569</v>
      </c>
      <c r="J34" t="s">
        <v>125</v>
      </c>
      <c r="K34">
        <v>4786</v>
      </c>
      <c r="L34" t="s">
        <v>98</v>
      </c>
      <c r="M34">
        <v>4343</v>
      </c>
      <c r="O34" s="23">
        <v>208000000</v>
      </c>
      <c r="P34" s="63">
        <f>[1]!EUROCONVERT(O34,"ITL","EUR")</f>
        <v>107423.04</v>
      </c>
    </row>
    <row r="35" spans="1:16" ht="15">
      <c r="A35" t="s">
        <v>162</v>
      </c>
      <c r="B35" t="s">
        <v>120</v>
      </c>
      <c r="C35" t="s">
        <v>121</v>
      </c>
      <c r="D35" t="s">
        <v>168</v>
      </c>
      <c r="E35" t="s">
        <v>83</v>
      </c>
      <c r="F35" t="s">
        <v>164</v>
      </c>
      <c r="G35" t="s">
        <v>124</v>
      </c>
      <c r="H35" t="s">
        <v>846</v>
      </c>
      <c r="I35" s="169" t="s">
        <v>569</v>
      </c>
      <c r="J35" t="s">
        <v>125</v>
      </c>
      <c r="K35">
        <v>4786</v>
      </c>
      <c r="L35" t="s">
        <v>98</v>
      </c>
      <c r="M35">
        <v>4345</v>
      </c>
      <c r="O35" s="23">
        <v>182000000</v>
      </c>
      <c r="P35" s="63">
        <f>[1]!EUROCONVERT(O35,"ITL","EUR")</f>
        <v>93995.16</v>
      </c>
    </row>
    <row r="36" spans="1:16" ht="15">
      <c r="A36" t="s">
        <v>162</v>
      </c>
      <c r="B36" t="s">
        <v>120</v>
      </c>
      <c r="C36" t="s">
        <v>121</v>
      </c>
      <c r="D36" t="s">
        <v>169</v>
      </c>
      <c r="E36" t="s">
        <v>83</v>
      </c>
      <c r="F36" t="s">
        <v>164</v>
      </c>
      <c r="G36" t="s">
        <v>124</v>
      </c>
      <c r="H36" t="s">
        <v>846</v>
      </c>
      <c r="I36" s="169" t="s">
        <v>569</v>
      </c>
      <c r="J36" t="s">
        <v>125</v>
      </c>
      <c r="K36">
        <v>4786</v>
      </c>
      <c r="L36" t="s">
        <v>98</v>
      </c>
      <c r="M36">
        <v>4346</v>
      </c>
      <c r="O36" s="23">
        <v>156000000</v>
      </c>
      <c r="P36" s="63">
        <f>[1]!EUROCONVERT(O36,"ITL","EUR")</f>
        <v>80567.28</v>
      </c>
    </row>
    <row r="37" spans="1:16" ht="15">
      <c r="A37" t="s">
        <v>162</v>
      </c>
      <c r="B37" t="s">
        <v>126</v>
      </c>
      <c r="C37" t="s">
        <v>121</v>
      </c>
      <c r="D37" t="s">
        <v>170</v>
      </c>
      <c r="E37" t="s">
        <v>83</v>
      </c>
      <c r="F37" t="s">
        <v>128</v>
      </c>
      <c r="G37" t="s">
        <v>124</v>
      </c>
      <c r="H37" t="s">
        <v>846</v>
      </c>
      <c r="I37" s="169" t="s">
        <v>569</v>
      </c>
      <c r="J37" t="s">
        <v>125</v>
      </c>
      <c r="K37">
        <v>4786</v>
      </c>
      <c r="L37" t="s">
        <v>98</v>
      </c>
      <c r="M37">
        <v>4349</v>
      </c>
      <c r="O37" s="23">
        <v>25000000</v>
      </c>
      <c r="P37" s="63">
        <f>[1]!EUROCONVERT(O37,"ITL","EUR")</f>
        <v>12911.42</v>
      </c>
    </row>
    <row r="38" spans="1:16" ht="15">
      <c r="A38" t="s">
        <v>162</v>
      </c>
      <c r="B38" t="s">
        <v>126</v>
      </c>
      <c r="C38" t="s">
        <v>121</v>
      </c>
      <c r="D38" t="s">
        <v>171</v>
      </c>
      <c r="E38" t="s">
        <v>83</v>
      </c>
      <c r="F38" t="s">
        <v>128</v>
      </c>
      <c r="G38" t="s">
        <v>124</v>
      </c>
      <c r="H38" t="s">
        <v>846</v>
      </c>
      <c r="I38" s="169" t="s">
        <v>569</v>
      </c>
      <c r="J38" t="s">
        <v>125</v>
      </c>
      <c r="K38">
        <v>4786</v>
      </c>
      <c r="L38" t="s">
        <v>98</v>
      </c>
      <c r="M38">
        <v>4350</v>
      </c>
      <c r="O38" s="23">
        <v>25000000</v>
      </c>
      <c r="P38" s="63">
        <f>[1]!EUROCONVERT(O38,"ITL","EUR")</f>
        <v>12911.42</v>
      </c>
    </row>
    <row r="39" spans="1:16" ht="15">
      <c r="A39" t="s">
        <v>162</v>
      </c>
      <c r="B39" t="s">
        <v>126</v>
      </c>
      <c r="C39" t="s">
        <v>121</v>
      </c>
      <c r="D39" t="s">
        <v>172</v>
      </c>
      <c r="E39" t="s">
        <v>83</v>
      </c>
      <c r="F39" t="s">
        <v>128</v>
      </c>
      <c r="G39" t="s">
        <v>124</v>
      </c>
      <c r="H39" t="s">
        <v>846</v>
      </c>
      <c r="I39" s="169" t="s">
        <v>569</v>
      </c>
      <c r="J39" t="s">
        <v>125</v>
      </c>
      <c r="K39">
        <v>4786</v>
      </c>
      <c r="L39" t="s">
        <v>98</v>
      </c>
      <c r="M39">
        <v>4356</v>
      </c>
      <c r="O39" s="23">
        <v>31500000</v>
      </c>
      <c r="P39" s="63">
        <f>[1]!EUROCONVERT(O39,"ITL","EUR")</f>
        <v>16268.39</v>
      </c>
    </row>
    <row r="40" spans="1:16" ht="15">
      <c r="A40" t="s">
        <v>162</v>
      </c>
      <c r="B40" t="s">
        <v>126</v>
      </c>
      <c r="C40" t="s">
        <v>121</v>
      </c>
      <c r="D40" t="s">
        <v>173</v>
      </c>
      <c r="E40" t="s">
        <v>83</v>
      </c>
      <c r="F40" t="s">
        <v>128</v>
      </c>
      <c r="G40" t="s">
        <v>124</v>
      </c>
      <c r="H40" t="s">
        <v>846</v>
      </c>
      <c r="I40" s="169" t="s">
        <v>569</v>
      </c>
      <c r="J40" t="s">
        <v>125</v>
      </c>
      <c r="K40">
        <v>4786</v>
      </c>
      <c r="L40" t="s">
        <v>98</v>
      </c>
      <c r="M40">
        <v>4351</v>
      </c>
      <c r="O40" s="23">
        <v>15000000</v>
      </c>
      <c r="P40" s="63">
        <f>[1]!EUROCONVERT(O40,"ITL","EUR")</f>
        <v>7746.85</v>
      </c>
    </row>
    <row r="41" spans="1:16" ht="15">
      <c r="A41" t="s">
        <v>162</v>
      </c>
      <c r="B41" t="s">
        <v>140</v>
      </c>
      <c r="C41" t="s">
        <v>121</v>
      </c>
      <c r="D41" t="s">
        <v>174</v>
      </c>
      <c r="E41" t="s">
        <v>83</v>
      </c>
      <c r="F41" t="s">
        <v>164</v>
      </c>
      <c r="G41" t="s">
        <v>124</v>
      </c>
      <c r="H41" t="s">
        <v>846</v>
      </c>
      <c r="I41" s="169" t="s">
        <v>569</v>
      </c>
      <c r="J41" t="s">
        <v>125</v>
      </c>
      <c r="K41">
        <v>4786</v>
      </c>
      <c r="L41" t="s">
        <v>98</v>
      </c>
      <c r="M41">
        <v>4348</v>
      </c>
      <c r="O41" s="23">
        <v>182000000</v>
      </c>
      <c r="P41" s="63">
        <f>[1]!EUROCONVERT(O41,"ITL","EUR")</f>
        <v>93995.16</v>
      </c>
    </row>
    <row r="42" spans="1:16" ht="15">
      <c r="A42" t="s">
        <v>162</v>
      </c>
      <c r="B42" t="s">
        <v>175</v>
      </c>
      <c r="C42" t="s">
        <v>121</v>
      </c>
      <c r="D42" t="s">
        <v>176</v>
      </c>
      <c r="E42" t="s">
        <v>83</v>
      </c>
      <c r="F42" t="s">
        <v>128</v>
      </c>
      <c r="G42" t="s">
        <v>124</v>
      </c>
      <c r="H42" t="s">
        <v>846</v>
      </c>
      <c r="I42" s="169" t="s">
        <v>569</v>
      </c>
      <c r="J42" t="s">
        <v>125</v>
      </c>
      <c r="K42">
        <v>4786</v>
      </c>
      <c r="L42" t="s">
        <v>98</v>
      </c>
      <c r="M42">
        <v>4352</v>
      </c>
      <c r="O42" s="23">
        <v>21000000</v>
      </c>
      <c r="P42" s="63">
        <f>[1]!EUROCONVERT(O42,"ITL","EUR")</f>
        <v>10845.59</v>
      </c>
    </row>
    <row r="43" spans="1:16" ht="15">
      <c r="A43" t="s">
        <v>162</v>
      </c>
      <c r="B43" t="s">
        <v>129</v>
      </c>
      <c r="C43" t="s">
        <v>121</v>
      </c>
      <c r="D43" t="s">
        <v>177</v>
      </c>
      <c r="E43" t="s">
        <v>83</v>
      </c>
      <c r="F43" t="s">
        <v>164</v>
      </c>
      <c r="G43" t="s">
        <v>124</v>
      </c>
      <c r="H43" t="s">
        <v>846</v>
      </c>
      <c r="I43" s="169" t="s">
        <v>569</v>
      </c>
      <c r="J43" t="s">
        <v>125</v>
      </c>
      <c r="K43">
        <v>4786</v>
      </c>
      <c r="L43" t="s">
        <v>98</v>
      </c>
      <c r="M43">
        <v>4342</v>
      </c>
      <c r="O43" s="23">
        <v>156000000</v>
      </c>
      <c r="P43" s="63">
        <f>[1]!EUROCONVERT(O43,"ITL","EUR")</f>
        <v>80567.28</v>
      </c>
    </row>
    <row r="44" spans="1:17" s="81" customFormat="1" ht="16.5">
      <c r="A44" s="81" t="s">
        <v>178</v>
      </c>
      <c r="I44" s="169" t="s">
        <v>569</v>
      </c>
      <c r="O44" s="82">
        <v>1495500000</v>
      </c>
      <c r="P44" s="83">
        <f>[1]!EUROCONVERT(O44,"ITL","EUR")</f>
        <v>772361.29</v>
      </c>
      <c r="Q44" s="163"/>
    </row>
    <row r="45" spans="1:17" s="79" customFormat="1" ht="15">
      <c r="A45" s="7" t="s">
        <v>236</v>
      </c>
      <c r="B45" s="7" t="s">
        <v>126</v>
      </c>
      <c r="C45" s="7" t="s">
        <v>121</v>
      </c>
      <c r="D45" s="7" t="s">
        <v>237</v>
      </c>
      <c r="E45" s="7" t="s">
        <v>83</v>
      </c>
      <c r="F45" s="7" t="s">
        <v>128</v>
      </c>
      <c r="G45" s="7" t="s">
        <v>124</v>
      </c>
      <c r="H45" t="s">
        <v>846</v>
      </c>
      <c r="I45" s="169" t="s">
        <v>569</v>
      </c>
      <c r="J45" s="76" t="s">
        <v>125</v>
      </c>
      <c r="K45" s="77" t="s">
        <v>85</v>
      </c>
      <c r="L45" s="7" t="s">
        <v>98</v>
      </c>
      <c r="M45" s="78">
        <v>4355</v>
      </c>
      <c r="O45" s="224">
        <v>15000000</v>
      </c>
      <c r="P45" s="63">
        <f>[1]!EUROCONVERT(O45,"ITL","EUR")</f>
        <v>7746.85</v>
      </c>
      <c r="Q45" s="164"/>
    </row>
    <row r="46" spans="1:17" s="79" customFormat="1" ht="15">
      <c r="A46" s="7" t="s">
        <v>236</v>
      </c>
      <c r="B46" s="7" t="s">
        <v>238</v>
      </c>
      <c r="C46" s="7" t="s">
        <v>121</v>
      </c>
      <c r="D46" s="7" t="s">
        <v>225</v>
      </c>
      <c r="E46" s="7" t="s">
        <v>83</v>
      </c>
      <c r="F46" s="7" t="s">
        <v>123</v>
      </c>
      <c r="G46" s="7" t="s">
        <v>124</v>
      </c>
      <c r="H46" t="s">
        <v>846</v>
      </c>
      <c r="I46" s="169" t="s">
        <v>569</v>
      </c>
      <c r="J46" s="76" t="s">
        <v>125</v>
      </c>
      <c r="K46" s="77" t="s">
        <v>85</v>
      </c>
      <c r="L46" s="7" t="s">
        <v>98</v>
      </c>
      <c r="M46" s="78">
        <v>4408</v>
      </c>
      <c r="O46" s="224">
        <v>62000000</v>
      </c>
      <c r="P46" s="63">
        <f>[1]!EUROCONVERT(O46,"ITL","EUR")</f>
        <v>32020.33</v>
      </c>
      <c r="Q46" s="164"/>
    </row>
    <row r="47" spans="1:17" s="79" customFormat="1" ht="15">
      <c r="A47" s="7" t="s">
        <v>236</v>
      </c>
      <c r="B47" s="7" t="s">
        <v>120</v>
      </c>
      <c r="C47" s="7" t="s">
        <v>121</v>
      </c>
      <c r="D47" s="7" t="s">
        <v>220</v>
      </c>
      <c r="E47" s="7" t="s">
        <v>83</v>
      </c>
      <c r="F47" s="7" t="s">
        <v>123</v>
      </c>
      <c r="G47" s="7" t="s">
        <v>124</v>
      </c>
      <c r="H47" t="s">
        <v>846</v>
      </c>
      <c r="I47" s="169" t="s">
        <v>569</v>
      </c>
      <c r="J47" s="76" t="s">
        <v>125</v>
      </c>
      <c r="K47" s="77" t="s">
        <v>85</v>
      </c>
      <c r="L47" s="7" t="s">
        <v>98</v>
      </c>
      <c r="M47" s="78">
        <v>4406</v>
      </c>
      <c r="O47" s="224">
        <v>77500000</v>
      </c>
      <c r="P47" s="63">
        <f>[1]!EUROCONVERT(O47,"ITL","EUR")</f>
        <v>40025.41</v>
      </c>
      <c r="Q47" s="164"/>
    </row>
    <row r="48" spans="1:17" s="79" customFormat="1" ht="15">
      <c r="A48" s="7" t="s">
        <v>236</v>
      </c>
      <c r="B48" s="7" t="s">
        <v>129</v>
      </c>
      <c r="C48" s="7" t="s">
        <v>121</v>
      </c>
      <c r="D48" s="7" t="s">
        <v>203</v>
      </c>
      <c r="E48" s="7" t="s">
        <v>83</v>
      </c>
      <c r="F48" s="7" t="s">
        <v>123</v>
      </c>
      <c r="G48" s="7" t="s">
        <v>124</v>
      </c>
      <c r="H48" t="s">
        <v>846</v>
      </c>
      <c r="I48" s="169" t="s">
        <v>569</v>
      </c>
      <c r="J48" s="76" t="s">
        <v>125</v>
      </c>
      <c r="K48" s="77" t="s">
        <v>85</v>
      </c>
      <c r="L48" s="7" t="s">
        <v>98</v>
      </c>
      <c r="M48" s="78">
        <v>4397</v>
      </c>
      <c r="O48" s="224">
        <v>62000000</v>
      </c>
      <c r="P48" s="63">
        <f>[1]!EUROCONVERT(O48,"ITL","EUR")</f>
        <v>32020.33</v>
      </c>
      <c r="Q48" s="164"/>
    </row>
    <row r="49" spans="1:17" s="79" customFormat="1" ht="15">
      <c r="A49" s="7" t="s">
        <v>236</v>
      </c>
      <c r="B49" s="7" t="s">
        <v>133</v>
      </c>
      <c r="C49" s="7" t="s">
        <v>121</v>
      </c>
      <c r="D49" s="7" t="s">
        <v>208</v>
      </c>
      <c r="E49" s="7" t="s">
        <v>83</v>
      </c>
      <c r="F49" s="7" t="s">
        <v>123</v>
      </c>
      <c r="G49" s="7" t="s">
        <v>124</v>
      </c>
      <c r="H49" t="s">
        <v>846</v>
      </c>
      <c r="I49" s="169" t="s">
        <v>569</v>
      </c>
      <c r="J49" s="76" t="s">
        <v>125</v>
      </c>
      <c r="K49" s="77" t="s">
        <v>85</v>
      </c>
      <c r="L49" s="7" t="s">
        <v>98</v>
      </c>
      <c r="M49" s="78">
        <v>4403</v>
      </c>
      <c r="O49" s="224">
        <v>58500000</v>
      </c>
      <c r="P49" s="63">
        <f>[1]!EUROCONVERT(O49,"ITL","EUR")</f>
        <v>30212.73</v>
      </c>
      <c r="Q49" s="164"/>
    </row>
    <row r="50" spans="1:17" s="79" customFormat="1" ht="15">
      <c r="A50" s="7" t="s">
        <v>236</v>
      </c>
      <c r="B50" s="7" t="s">
        <v>133</v>
      </c>
      <c r="C50" s="7" t="s">
        <v>121</v>
      </c>
      <c r="D50" s="7" t="s">
        <v>206</v>
      </c>
      <c r="E50" s="7" t="s">
        <v>83</v>
      </c>
      <c r="F50" s="7" t="s">
        <v>123</v>
      </c>
      <c r="G50" s="7" t="s">
        <v>124</v>
      </c>
      <c r="H50" t="s">
        <v>846</v>
      </c>
      <c r="I50" s="169" t="s">
        <v>569</v>
      </c>
      <c r="J50" s="76" t="s">
        <v>125</v>
      </c>
      <c r="K50" s="77" t="s">
        <v>85</v>
      </c>
      <c r="L50" s="7" t="s">
        <v>98</v>
      </c>
      <c r="M50" s="78">
        <v>4401</v>
      </c>
      <c r="O50" s="224">
        <v>77500000</v>
      </c>
      <c r="P50" s="63">
        <f>[1]!EUROCONVERT(O50,"ITL","EUR")</f>
        <v>40025.41</v>
      </c>
      <c r="Q50" s="164"/>
    </row>
    <row r="51" spans="1:17" s="79" customFormat="1" ht="15">
      <c r="A51" s="7" t="s">
        <v>236</v>
      </c>
      <c r="B51" s="7" t="s">
        <v>133</v>
      </c>
      <c r="C51" s="7" t="s">
        <v>121</v>
      </c>
      <c r="D51" s="7" t="s">
        <v>207</v>
      </c>
      <c r="E51" s="7" t="s">
        <v>83</v>
      </c>
      <c r="F51" s="7" t="s">
        <v>123</v>
      </c>
      <c r="G51" s="7" t="s">
        <v>124</v>
      </c>
      <c r="H51" t="s">
        <v>846</v>
      </c>
      <c r="I51" s="169" t="s">
        <v>569</v>
      </c>
      <c r="J51" s="76" t="s">
        <v>125</v>
      </c>
      <c r="K51" s="77" t="s">
        <v>85</v>
      </c>
      <c r="L51" s="7" t="s">
        <v>98</v>
      </c>
      <c r="M51" s="78">
        <v>4399</v>
      </c>
      <c r="O51" s="224">
        <v>62000000</v>
      </c>
      <c r="P51" s="63">
        <f>[1]!EUROCONVERT(O51,"ITL","EUR")</f>
        <v>32020.33</v>
      </c>
      <c r="Q51" s="164"/>
    </row>
    <row r="52" spans="1:17" s="79" customFormat="1" ht="15">
      <c r="A52" s="7" t="s">
        <v>236</v>
      </c>
      <c r="B52" s="7" t="s">
        <v>140</v>
      </c>
      <c r="C52" s="7" t="s">
        <v>121</v>
      </c>
      <c r="D52" s="7" t="s">
        <v>239</v>
      </c>
      <c r="E52" s="7" t="s">
        <v>83</v>
      </c>
      <c r="F52" s="7" t="s">
        <v>123</v>
      </c>
      <c r="G52" s="7" t="s">
        <v>124</v>
      </c>
      <c r="H52" t="s">
        <v>846</v>
      </c>
      <c r="I52" s="169" t="s">
        <v>569</v>
      </c>
      <c r="J52" s="76" t="s">
        <v>125</v>
      </c>
      <c r="K52" s="77" t="s">
        <v>85</v>
      </c>
      <c r="L52" s="7" t="s">
        <v>98</v>
      </c>
      <c r="M52" s="78">
        <v>4412</v>
      </c>
      <c r="O52" s="224">
        <v>77500000</v>
      </c>
      <c r="P52" s="63">
        <f>[1]!EUROCONVERT(O52,"ITL","EUR")</f>
        <v>40025.41</v>
      </c>
      <c r="Q52" s="164"/>
    </row>
    <row r="53" spans="1:17" s="79" customFormat="1" ht="15">
      <c r="A53" s="7" t="s">
        <v>236</v>
      </c>
      <c r="B53" s="7" t="s">
        <v>140</v>
      </c>
      <c r="C53" s="7" t="s">
        <v>121</v>
      </c>
      <c r="D53" s="7" t="s">
        <v>240</v>
      </c>
      <c r="E53" s="7" t="s">
        <v>83</v>
      </c>
      <c r="F53" s="7" t="s">
        <v>123</v>
      </c>
      <c r="G53" s="7" t="s">
        <v>124</v>
      </c>
      <c r="H53" t="s">
        <v>846</v>
      </c>
      <c r="I53" s="169" t="s">
        <v>569</v>
      </c>
      <c r="J53" s="76" t="s">
        <v>125</v>
      </c>
      <c r="K53" s="77" t="s">
        <v>85</v>
      </c>
      <c r="L53" s="7" t="s">
        <v>98</v>
      </c>
      <c r="M53" s="78">
        <v>4410</v>
      </c>
      <c r="O53" s="224">
        <v>77500000</v>
      </c>
      <c r="P53" s="63">
        <f>[1]!EUROCONVERT(O53,"ITL","EUR")</f>
        <v>40025.41</v>
      </c>
      <c r="Q53" s="164"/>
    </row>
    <row r="54" spans="1:17" s="79" customFormat="1" ht="15">
      <c r="A54" s="7" t="s">
        <v>236</v>
      </c>
      <c r="B54" s="7" t="s">
        <v>140</v>
      </c>
      <c r="C54" s="7" t="s">
        <v>121</v>
      </c>
      <c r="D54" s="7" t="s">
        <v>241</v>
      </c>
      <c r="E54" s="7" t="s">
        <v>83</v>
      </c>
      <c r="F54" s="7" t="s">
        <v>123</v>
      </c>
      <c r="G54" s="7" t="s">
        <v>124</v>
      </c>
      <c r="H54" t="s">
        <v>846</v>
      </c>
      <c r="I54" s="169" t="s">
        <v>569</v>
      </c>
      <c r="J54" s="76" t="s">
        <v>125</v>
      </c>
      <c r="K54" s="77" t="s">
        <v>85</v>
      </c>
      <c r="L54" s="7" t="s">
        <v>98</v>
      </c>
      <c r="M54" s="78">
        <v>4411</v>
      </c>
      <c r="O54" s="224">
        <v>52000000</v>
      </c>
      <c r="P54" s="63">
        <f>[1]!EUROCONVERT(O54,"ITL","EUR")</f>
        <v>26855.76</v>
      </c>
      <c r="Q54" s="164"/>
    </row>
    <row r="55" spans="1:17" s="79" customFormat="1" ht="15">
      <c r="A55" s="7" t="s">
        <v>236</v>
      </c>
      <c r="B55" s="7" t="s">
        <v>129</v>
      </c>
      <c r="C55" s="7" t="s">
        <v>121</v>
      </c>
      <c r="D55" s="7" t="s">
        <v>205</v>
      </c>
      <c r="E55" s="7" t="s">
        <v>83</v>
      </c>
      <c r="F55" s="7" t="s">
        <v>123</v>
      </c>
      <c r="G55" s="7" t="s">
        <v>124</v>
      </c>
      <c r="H55" t="s">
        <v>846</v>
      </c>
      <c r="I55" s="169" t="s">
        <v>569</v>
      </c>
      <c r="J55" s="76" t="s">
        <v>125</v>
      </c>
      <c r="K55" s="77" t="s">
        <v>85</v>
      </c>
      <c r="L55" s="7" t="s">
        <v>98</v>
      </c>
      <c r="M55" s="78">
        <v>4396</v>
      </c>
      <c r="O55" s="224">
        <v>69750000</v>
      </c>
      <c r="P55" s="63">
        <f>[1]!EUROCONVERT(O55,"ITL","EUR")</f>
        <v>36022.87</v>
      </c>
      <c r="Q55" s="164"/>
    </row>
    <row r="56" spans="1:17" s="79" customFormat="1" ht="15">
      <c r="A56" s="7" t="s">
        <v>236</v>
      </c>
      <c r="B56" s="7" t="s">
        <v>126</v>
      </c>
      <c r="C56" s="7" t="s">
        <v>121</v>
      </c>
      <c r="D56" s="7" t="s">
        <v>242</v>
      </c>
      <c r="E56" s="7" t="s">
        <v>83</v>
      </c>
      <c r="F56" s="7" t="s">
        <v>128</v>
      </c>
      <c r="G56" s="7" t="s">
        <v>124</v>
      </c>
      <c r="H56" t="s">
        <v>846</v>
      </c>
      <c r="I56" s="169" t="s">
        <v>569</v>
      </c>
      <c r="J56" s="76" t="s">
        <v>125</v>
      </c>
      <c r="K56" s="77" t="s">
        <v>85</v>
      </c>
      <c r="L56" s="7" t="s">
        <v>98</v>
      </c>
      <c r="M56" s="78">
        <v>4413</v>
      </c>
      <c r="O56" s="224">
        <v>21000000</v>
      </c>
      <c r="P56" s="63">
        <f>[1]!EUROCONVERT(O56,"ITL","EUR")</f>
        <v>10845.59</v>
      </c>
      <c r="Q56" s="164"/>
    </row>
    <row r="57" spans="1:17" s="79" customFormat="1" ht="15">
      <c r="A57" s="7" t="s">
        <v>236</v>
      </c>
      <c r="B57" s="7" t="s">
        <v>238</v>
      </c>
      <c r="C57" s="7" t="s">
        <v>121</v>
      </c>
      <c r="D57" s="7" t="s">
        <v>216</v>
      </c>
      <c r="E57" s="7" t="s">
        <v>83</v>
      </c>
      <c r="F57" s="7" t="s">
        <v>123</v>
      </c>
      <c r="G57" s="7" t="s">
        <v>124</v>
      </c>
      <c r="H57" t="s">
        <v>846</v>
      </c>
      <c r="I57" s="169" t="s">
        <v>569</v>
      </c>
      <c r="J57" s="76" t="s">
        <v>125</v>
      </c>
      <c r="K57" s="77" t="s">
        <v>85</v>
      </c>
      <c r="L57" s="7" t="s">
        <v>98</v>
      </c>
      <c r="M57" s="78">
        <v>4407</v>
      </c>
      <c r="O57" s="224">
        <v>62000000</v>
      </c>
      <c r="P57" s="63">
        <f>[1]!EUROCONVERT(O57,"ITL","EUR")</f>
        <v>32020.33</v>
      </c>
      <c r="Q57" s="164"/>
    </row>
    <row r="58" spans="1:17" s="79" customFormat="1" ht="15">
      <c r="A58" s="7" t="s">
        <v>236</v>
      </c>
      <c r="B58" s="7" t="s">
        <v>120</v>
      </c>
      <c r="C58" s="7" t="s">
        <v>121</v>
      </c>
      <c r="D58" s="7" t="s">
        <v>222</v>
      </c>
      <c r="E58" s="7" t="s">
        <v>83</v>
      </c>
      <c r="F58" s="7" t="s">
        <v>123</v>
      </c>
      <c r="G58" s="7" t="s">
        <v>124</v>
      </c>
      <c r="H58" t="s">
        <v>846</v>
      </c>
      <c r="I58" s="169" t="s">
        <v>569</v>
      </c>
      <c r="J58" s="76" t="s">
        <v>125</v>
      </c>
      <c r="K58" s="77" t="s">
        <v>85</v>
      </c>
      <c r="L58" s="7" t="s">
        <v>98</v>
      </c>
      <c r="M58" s="78">
        <v>4405</v>
      </c>
      <c r="O58" s="224">
        <v>77500000</v>
      </c>
      <c r="P58" s="63">
        <f>[1]!EUROCONVERT(O58,"ITL","EUR")</f>
        <v>40025.41</v>
      </c>
      <c r="Q58" s="164"/>
    </row>
    <row r="59" spans="1:17" s="79" customFormat="1" ht="15">
      <c r="A59" s="7" t="s">
        <v>236</v>
      </c>
      <c r="B59" s="7" t="s">
        <v>120</v>
      </c>
      <c r="C59" s="7" t="s">
        <v>121</v>
      </c>
      <c r="D59" s="7" t="s">
        <v>219</v>
      </c>
      <c r="E59" s="7" t="s">
        <v>83</v>
      </c>
      <c r="F59" s="7" t="s">
        <v>123</v>
      </c>
      <c r="G59" s="7" t="s">
        <v>124</v>
      </c>
      <c r="H59" t="s">
        <v>846</v>
      </c>
      <c r="I59" s="169" t="s">
        <v>569</v>
      </c>
      <c r="J59" s="76" t="s">
        <v>125</v>
      </c>
      <c r="K59" s="77" t="s">
        <v>85</v>
      </c>
      <c r="L59" s="7" t="s">
        <v>98</v>
      </c>
      <c r="M59" s="78">
        <v>4404</v>
      </c>
      <c r="O59" s="224">
        <v>58500000</v>
      </c>
      <c r="P59" s="63">
        <f>[1]!EUROCONVERT(O59,"ITL","EUR")</f>
        <v>30212.73</v>
      </c>
      <c r="Q59" s="164"/>
    </row>
    <row r="60" spans="1:17" s="79" customFormat="1" ht="15">
      <c r="A60" s="7" t="s">
        <v>236</v>
      </c>
      <c r="B60" s="7" t="s">
        <v>133</v>
      </c>
      <c r="C60" s="7" t="s">
        <v>121</v>
      </c>
      <c r="D60" s="7" t="s">
        <v>221</v>
      </c>
      <c r="E60" s="7" t="s">
        <v>83</v>
      </c>
      <c r="F60" s="7" t="s">
        <v>123</v>
      </c>
      <c r="G60" s="7" t="s">
        <v>124</v>
      </c>
      <c r="H60" t="s">
        <v>846</v>
      </c>
      <c r="I60" s="169" t="s">
        <v>569</v>
      </c>
      <c r="J60" s="76" t="s">
        <v>125</v>
      </c>
      <c r="K60" s="77" t="s">
        <v>85</v>
      </c>
      <c r="L60" s="7" t="s">
        <v>98</v>
      </c>
      <c r="M60" s="78">
        <v>4402</v>
      </c>
      <c r="O60" s="224">
        <v>62000000</v>
      </c>
      <c r="P60" s="63">
        <f>[1]!EUROCONVERT(O60,"ITL","EUR")</f>
        <v>32020.33</v>
      </c>
      <c r="Q60" s="164"/>
    </row>
    <row r="61" spans="1:17" s="79" customFormat="1" ht="15">
      <c r="A61" s="7" t="s">
        <v>236</v>
      </c>
      <c r="B61" s="7" t="s">
        <v>133</v>
      </c>
      <c r="C61" s="7" t="s">
        <v>121</v>
      </c>
      <c r="D61" s="7" t="s">
        <v>224</v>
      </c>
      <c r="E61" s="7" t="s">
        <v>83</v>
      </c>
      <c r="F61" s="7" t="s">
        <v>123</v>
      </c>
      <c r="G61" s="7" t="s">
        <v>124</v>
      </c>
      <c r="H61" t="s">
        <v>846</v>
      </c>
      <c r="I61" s="169" t="s">
        <v>569</v>
      </c>
      <c r="J61" s="76" t="s">
        <v>125</v>
      </c>
      <c r="K61" s="77" t="s">
        <v>85</v>
      </c>
      <c r="L61" s="7" t="s">
        <v>98</v>
      </c>
      <c r="M61" s="78">
        <v>4400</v>
      </c>
      <c r="O61" s="224">
        <v>77500000</v>
      </c>
      <c r="P61" s="63">
        <f>[1]!EUROCONVERT(O61,"ITL","EUR")</f>
        <v>40025.41</v>
      </c>
      <c r="Q61" s="164"/>
    </row>
    <row r="62" spans="1:17" s="79" customFormat="1" ht="15">
      <c r="A62" s="7" t="s">
        <v>236</v>
      </c>
      <c r="B62" s="7" t="s">
        <v>129</v>
      </c>
      <c r="C62" s="7" t="s">
        <v>121</v>
      </c>
      <c r="D62" s="7" t="s">
        <v>90</v>
      </c>
      <c r="E62" s="7" t="s">
        <v>83</v>
      </c>
      <c r="F62" s="7" t="s">
        <v>123</v>
      </c>
      <c r="G62" s="7" t="s">
        <v>124</v>
      </c>
      <c r="H62" t="s">
        <v>846</v>
      </c>
      <c r="I62" s="169" t="s">
        <v>569</v>
      </c>
      <c r="J62" s="76" t="s">
        <v>125</v>
      </c>
      <c r="K62" s="77" t="s">
        <v>85</v>
      </c>
      <c r="L62" s="7" t="s">
        <v>98</v>
      </c>
      <c r="M62" s="78">
        <v>4398</v>
      </c>
      <c r="O62" s="224">
        <v>77500000</v>
      </c>
      <c r="P62" s="63">
        <f>[1]!EUROCONVERT(O62,"ITL","EUR")</f>
        <v>40025.41</v>
      </c>
      <c r="Q62" s="164"/>
    </row>
    <row r="63" spans="1:17" s="79" customFormat="1" ht="15">
      <c r="A63" s="7" t="s">
        <v>236</v>
      </c>
      <c r="B63" s="7" t="s">
        <v>140</v>
      </c>
      <c r="C63" s="7" t="s">
        <v>121</v>
      </c>
      <c r="D63" s="7" t="s">
        <v>243</v>
      </c>
      <c r="E63" s="7" t="s">
        <v>83</v>
      </c>
      <c r="F63" s="7" t="s">
        <v>123</v>
      </c>
      <c r="G63" s="7" t="s">
        <v>124</v>
      </c>
      <c r="H63" t="s">
        <v>846</v>
      </c>
      <c r="I63" s="169" t="s">
        <v>569</v>
      </c>
      <c r="J63" s="76" t="s">
        <v>125</v>
      </c>
      <c r="K63" s="77" t="s">
        <v>85</v>
      </c>
      <c r="L63" s="7" t="s">
        <v>98</v>
      </c>
      <c r="M63" s="78">
        <v>4409</v>
      </c>
      <c r="O63" s="224">
        <v>62000000</v>
      </c>
      <c r="P63" s="63">
        <f>[1]!EUROCONVERT(O63,"ITL","EUR")</f>
        <v>32020.33</v>
      </c>
      <c r="Q63" s="164"/>
    </row>
    <row r="64" spans="1:17" s="79" customFormat="1" ht="15">
      <c r="A64" s="7" t="s">
        <v>236</v>
      </c>
      <c r="B64" s="7" t="s">
        <v>129</v>
      </c>
      <c r="C64" s="7" t="s">
        <v>121</v>
      </c>
      <c r="D64" s="7" t="s">
        <v>204</v>
      </c>
      <c r="E64" s="7" t="s">
        <v>83</v>
      </c>
      <c r="F64" s="7" t="s">
        <v>123</v>
      </c>
      <c r="G64" s="7" t="s">
        <v>124</v>
      </c>
      <c r="H64" t="s">
        <v>846</v>
      </c>
      <c r="I64" s="169" t="s">
        <v>569</v>
      </c>
      <c r="J64" s="76" t="s">
        <v>125</v>
      </c>
      <c r="K64" s="77" t="s">
        <v>85</v>
      </c>
      <c r="L64" s="7" t="s">
        <v>98</v>
      </c>
      <c r="M64" s="78">
        <v>4395</v>
      </c>
      <c r="O64" s="224">
        <v>58500000</v>
      </c>
      <c r="P64" s="63">
        <f>[1]!EUROCONVERT(O64,"ITL","EUR")</f>
        <v>30212.73</v>
      </c>
      <c r="Q64" s="164"/>
    </row>
    <row r="65" spans="1:17" s="79" customFormat="1" ht="15">
      <c r="A65" s="7" t="s">
        <v>236</v>
      </c>
      <c r="B65" s="7" t="s">
        <v>140</v>
      </c>
      <c r="C65" s="7" t="s">
        <v>121</v>
      </c>
      <c r="D65" s="7" t="s">
        <v>244</v>
      </c>
      <c r="E65" s="7" t="s">
        <v>83</v>
      </c>
      <c r="F65" s="7" t="s">
        <v>123</v>
      </c>
      <c r="G65" s="7" t="s">
        <v>124</v>
      </c>
      <c r="H65" t="s">
        <v>846</v>
      </c>
      <c r="I65" s="169" t="s">
        <v>569</v>
      </c>
      <c r="J65" s="76" t="s">
        <v>125</v>
      </c>
      <c r="K65" s="77" t="s">
        <v>85</v>
      </c>
      <c r="L65" s="7" t="s">
        <v>98</v>
      </c>
      <c r="M65" s="78">
        <v>4354</v>
      </c>
      <c r="O65" s="224">
        <v>62000000</v>
      </c>
      <c r="P65" s="63">
        <f>[1]!EUROCONVERT(O65,"ITL","EUR")</f>
        <v>32020.33</v>
      </c>
      <c r="Q65" s="164"/>
    </row>
    <row r="66" spans="1:17" s="81" customFormat="1" ht="16.5">
      <c r="A66" s="80" t="s">
        <v>245</v>
      </c>
      <c r="B66" s="80"/>
      <c r="C66" s="80"/>
      <c r="D66" s="80"/>
      <c r="E66" s="80"/>
      <c r="F66" s="80"/>
      <c r="G66" s="80"/>
      <c r="H66" s="80"/>
      <c r="I66" s="169" t="s">
        <v>569</v>
      </c>
      <c r="J66" s="84"/>
      <c r="K66" s="85"/>
      <c r="L66" s="80"/>
      <c r="M66" s="86"/>
      <c r="O66" s="225">
        <f>SUBTOTAL(9,O45:O65)</f>
        <v>1309750000</v>
      </c>
      <c r="P66" s="83">
        <f>[1]!EUROCONVERT(O66,"ITL","EUR")</f>
        <v>676429.42</v>
      </c>
      <c r="Q66" s="163"/>
    </row>
    <row r="67" spans="1:16" ht="15">
      <c r="A67" s="16" t="s">
        <v>1206</v>
      </c>
      <c r="B67" s="16" t="s">
        <v>133</v>
      </c>
      <c r="C67" s="16" t="s">
        <v>121</v>
      </c>
      <c r="D67" s="16" t="s">
        <v>347</v>
      </c>
      <c r="E67" s="16" t="s">
        <v>83</v>
      </c>
      <c r="F67" s="16" t="s">
        <v>123</v>
      </c>
      <c r="G67" s="16" t="s">
        <v>124</v>
      </c>
      <c r="H67" t="s">
        <v>846</v>
      </c>
      <c r="I67" s="169" t="s">
        <v>569</v>
      </c>
      <c r="J67" s="17" t="s">
        <v>125</v>
      </c>
      <c r="K67" s="18" t="s">
        <v>85</v>
      </c>
      <c r="L67" s="16" t="s">
        <v>98</v>
      </c>
      <c r="M67" s="19">
        <v>4272</v>
      </c>
      <c r="N67" s="21"/>
      <c r="O67" s="36">
        <v>69700000</v>
      </c>
      <c r="P67" s="63">
        <f>[1]!EUROCONVERT(O67,"ITL","EUR")</f>
        <v>35997.05</v>
      </c>
    </row>
    <row r="68" spans="1:16" ht="15">
      <c r="A68" s="16" t="s">
        <v>1206</v>
      </c>
      <c r="B68" s="16" t="s">
        <v>129</v>
      </c>
      <c r="C68" s="16" t="s">
        <v>121</v>
      </c>
      <c r="D68" s="16" t="s">
        <v>349</v>
      </c>
      <c r="E68" s="16" t="s">
        <v>83</v>
      </c>
      <c r="F68" s="16" t="s">
        <v>123</v>
      </c>
      <c r="G68" s="16" t="s">
        <v>124</v>
      </c>
      <c r="H68" t="s">
        <v>846</v>
      </c>
      <c r="I68" s="169" t="s">
        <v>569</v>
      </c>
      <c r="J68" s="17" t="s">
        <v>125</v>
      </c>
      <c r="K68" s="18" t="s">
        <v>85</v>
      </c>
      <c r="L68" s="16" t="s">
        <v>98</v>
      </c>
      <c r="M68" s="19">
        <v>4266</v>
      </c>
      <c r="N68" s="21"/>
      <c r="O68" s="36">
        <v>69750000</v>
      </c>
      <c r="P68" s="63">
        <f>[1]!EUROCONVERT(O68,"ITL","EUR")</f>
        <v>36022.87</v>
      </c>
    </row>
    <row r="69" spans="1:16" ht="15">
      <c r="A69" s="16" t="s">
        <v>1206</v>
      </c>
      <c r="B69" s="16" t="s">
        <v>129</v>
      </c>
      <c r="C69" s="16" t="s">
        <v>121</v>
      </c>
      <c r="D69" s="16" t="s">
        <v>311</v>
      </c>
      <c r="E69" s="16" t="s">
        <v>83</v>
      </c>
      <c r="F69" s="16" t="s">
        <v>123</v>
      </c>
      <c r="G69" s="16" t="s">
        <v>124</v>
      </c>
      <c r="H69" t="s">
        <v>846</v>
      </c>
      <c r="I69" s="169" t="s">
        <v>569</v>
      </c>
      <c r="J69" s="17" t="s">
        <v>125</v>
      </c>
      <c r="K69" s="18" t="s">
        <v>85</v>
      </c>
      <c r="L69" s="16" t="s">
        <v>98</v>
      </c>
      <c r="M69" s="19">
        <v>4268</v>
      </c>
      <c r="N69" s="21"/>
      <c r="O69" s="36">
        <v>69750000</v>
      </c>
      <c r="P69" s="63">
        <f>[1]!EUROCONVERT(O69,"ITL","EUR")</f>
        <v>36022.87</v>
      </c>
    </row>
    <row r="70" spans="1:16" ht="15">
      <c r="A70" s="16" t="s">
        <v>1206</v>
      </c>
      <c r="B70" s="16" t="s">
        <v>129</v>
      </c>
      <c r="C70" s="16" t="s">
        <v>121</v>
      </c>
      <c r="D70" s="16" t="s">
        <v>348</v>
      </c>
      <c r="E70" s="16" t="s">
        <v>83</v>
      </c>
      <c r="F70" s="16" t="s">
        <v>123</v>
      </c>
      <c r="G70" s="16" t="s">
        <v>124</v>
      </c>
      <c r="H70" t="s">
        <v>846</v>
      </c>
      <c r="I70" s="169" t="s">
        <v>569</v>
      </c>
      <c r="J70" s="17" t="s">
        <v>125</v>
      </c>
      <c r="K70" s="18" t="s">
        <v>85</v>
      </c>
      <c r="L70" s="16" t="s">
        <v>98</v>
      </c>
      <c r="M70" s="19">
        <v>4269</v>
      </c>
      <c r="N70" s="21"/>
      <c r="O70" s="36">
        <v>64750000</v>
      </c>
      <c r="P70" s="63">
        <f>[1]!EUROCONVERT(O70,"ITL","EUR")</f>
        <v>33440.58</v>
      </c>
    </row>
    <row r="71" spans="1:16" ht="15">
      <c r="A71" s="16" t="s">
        <v>1206</v>
      </c>
      <c r="B71" s="16" t="s">
        <v>133</v>
      </c>
      <c r="C71" s="16" t="s">
        <v>121</v>
      </c>
      <c r="D71" s="16" t="s">
        <v>346</v>
      </c>
      <c r="E71" s="16" t="s">
        <v>83</v>
      </c>
      <c r="F71" s="16" t="s">
        <v>123</v>
      </c>
      <c r="G71" s="16" t="s">
        <v>124</v>
      </c>
      <c r="H71" t="s">
        <v>846</v>
      </c>
      <c r="I71" s="169" t="s">
        <v>569</v>
      </c>
      <c r="J71" s="17" t="s">
        <v>125</v>
      </c>
      <c r="K71" s="18" t="s">
        <v>85</v>
      </c>
      <c r="L71" s="16" t="s">
        <v>98</v>
      </c>
      <c r="M71" s="19">
        <v>4271</v>
      </c>
      <c r="N71" s="21"/>
      <c r="O71" s="36">
        <v>69700000</v>
      </c>
      <c r="P71" s="63">
        <f>[1]!EUROCONVERT(O71,"ITL","EUR")</f>
        <v>35997.05</v>
      </c>
    </row>
    <row r="72" spans="1:16" ht="15">
      <c r="A72" s="16" t="s">
        <v>1206</v>
      </c>
      <c r="B72" s="16" t="s">
        <v>120</v>
      </c>
      <c r="C72" s="16" t="s">
        <v>121</v>
      </c>
      <c r="D72" s="16" t="s">
        <v>342</v>
      </c>
      <c r="E72" s="16" t="s">
        <v>83</v>
      </c>
      <c r="F72" s="16" t="s">
        <v>123</v>
      </c>
      <c r="G72" s="16" t="s">
        <v>124</v>
      </c>
      <c r="H72" t="s">
        <v>846</v>
      </c>
      <c r="I72" s="169" t="s">
        <v>569</v>
      </c>
      <c r="J72" s="17" t="s">
        <v>125</v>
      </c>
      <c r="K72" s="18" t="s">
        <v>85</v>
      </c>
      <c r="L72" s="16" t="s">
        <v>98</v>
      </c>
      <c r="M72" s="19">
        <v>4273</v>
      </c>
      <c r="N72" s="21"/>
      <c r="O72" s="36">
        <v>64700000</v>
      </c>
      <c r="P72" s="63">
        <f>[1]!EUROCONVERT(O72,"ITL","EUR")</f>
        <v>33414.76</v>
      </c>
    </row>
    <row r="73" spans="1:16" ht="15">
      <c r="A73" s="16" t="s">
        <v>1206</v>
      </c>
      <c r="B73" s="16" t="s">
        <v>120</v>
      </c>
      <c r="C73" s="16" t="s">
        <v>121</v>
      </c>
      <c r="D73" s="16" t="s">
        <v>337</v>
      </c>
      <c r="E73" s="16" t="s">
        <v>83</v>
      </c>
      <c r="F73" s="16" t="s">
        <v>123</v>
      </c>
      <c r="G73" s="16" t="s">
        <v>124</v>
      </c>
      <c r="H73" t="s">
        <v>846</v>
      </c>
      <c r="I73" s="169" t="s">
        <v>569</v>
      </c>
      <c r="J73" s="17" t="s">
        <v>125</v>
      </c>
      <c r="K73" s="18" t="s">
        <v>85</v>
      </c>
      <c r="L73" s="16" t="s">
        <v>98</v>
      </c>
      <c r="M73" s="19">
        <v>4274</v>
      </c>
      <c r="N73" s="21"/>
      <c r="O73" s="36">
        <v>69700000</v>
      </c>
      <c r="P73" s="63">
        <f>[1]!EUROCONVERT(O73,"ITL","EUR")</f>
        <v>35997.05</v>
      </c>
    </row>
    <row r="74" spans="1:16" ht="15">
      <c r="A74" s="16" t="s">
        <v>1206</v>
      </c>
      <c r="B74" s="16" t="s">
        <v>120</v>
      </c>
      <c r="C74" s="16" t="s">
        <v>121</v>
      </c>
      <c r="D74" s="16" t="s">
        <v>353</v>
      </c>
      <c r="E74" s="16" t="s">
        <v>83</v>
      </c>
      <c r="F74" s="16" t="s">
        <v>123</v>
      </c>
      <c r="G74" s="16" t="s">
        <v>124</v>
      </c>
      <c r="H74" t="s">
        <v>846</v>
      </c>
      <c r="I74" s="169" t="s">
        <v>569</v>
      </c>
      <c r="J74" s="17" t="s">
        <v>125</v>
      </c>
      <c r="K74" s="18" t="s">
        <v>85</v>
      </c>
      <c r="L74" s="16" t="s">
        <v>98</v>
      </c>
      <c r="M74" s="19">
        <v>4275</v>
      </c>
      <c r="N74" s="21"/>
      <c r="O74" s="36">
        <v>93000000</v>
      </c>
      <c r="P74" s="63">
        <f>[1]!EUROCONVERT(O74,"ITL","EUR")</f>
        <v>48030.49</v>
      </c>
    </row>
    <row r="75" spans="1:16" ht="15">
      <c r="A75" s="16" t="s">
        <v>1206</v>
      </c>
      <c r="B75" s="16" t="s">
        <v>140</v>
      </c>
      <c r="C75" s="16" t="s">
        <v>121</v>
      </c>
      <c r="D75" s="16" t="s">
        <v>340</v>
      </c>
      <c r="E75" s="16" t="s">
        <v>83</v>
      </c>
      <c r="F75" s="16" t="s">
        <v>123</v>
      </c>
      <c r="G75" s="16" t="s">
        <v>124</v>
      </c>
      <c r="H75" t="s">
        <v>846</v>
      </c>
      <c r="I75" s="169" t="s">
        <v>569</v>
      </c>
      <c r="J75" s="17" t="s">
        <v>125</v>
      </c>
      <c r="K75" s="18" t="s">
        <v>85</v>
      </c>
      <c r="L75" s="16" t="s">
        <v>98</v>
      </c>
      <c r="M75" s="19">
        <v>4276</v>
      </c>
      <c r="N75" s="21"/>
      <c r="O75" s="36">
        <v>69750000</v>
      </c>
      <c r="P75" s="63">
        <f>[1]!EUROCONVERT(O75,"ITL","EUR")</f>
        <v>36022.87</v>
      </c>
    </row>
    <row r="76" spans="1:16" ht="15">
      <c r="A76" s="16" t="s">
        <v>1206</v>
      </c>
      <c r="B76" s="16" t="s">
        <v>140</v>
      </c>
      <c r="C76" s="16" t="s">
        <v>121</v>
      </c>
      <c r="D76" s="16" t="s">
        <v>343</v>
      </c>
      <c r="E76" s="16" t="s">
        <v>83</v>
      </c>
      <c r="F76" s="16" t="s">
        <v>123</v>
      </c>
      <c r="G76" s="16" t="s">
        <v>124</v>
      </c>
      <c r="H76" t="s">
        <v>846</v>
      </c>
      <c r="I76" s="169" t="s">
        <v>569</v>
      </c>
      <c r="J76" s="17" t="s">
        <v>125</v>
      </c>
      <c r="K76" s="18" t="s">
        <v>85</v>
      </c>
      <c r="L76" s="16" t="s">
        <v>98</v>
      </c>
      <c r="M76" s="19">
        <v>4277</v>
      </c>
      <c r="N76" s="21"/>
      <c r="O76" s="36">
        <v>62000000</v>
      </c>
      <c r="P76" s="63">
        <f>[1]!EUROCONVERT(O76,"ITL","EUR")</f>
        <v>32020.33</v>
      </c>
    </row>
    <row r="77" spans="1:16" ht="15">
      <c r="A77" s="16" t="s">
        <v>1206</v>
      </c>
      <c r="B77" s="16" t="s">
        <v>140</v>
      </c>
      <c r="C77" s="16" t="s">
        <v>121</v>
      </c>
      <c r="D77" s="16" t="s">
        <v>341</v>
      </c>
      <c r="E77" s="16" t="s">
        <v>83</v>
      </c>
      <c r="F77" s="16" t="s">
        <v>123</v>
      </c>
      <c r="G77" s="16" t="s">
        <v>124</v>
      </c>
      <c r="H77" t="s">
        <v>846</v>
      </c>
      <c r="I77" s="169" t="s">
        <v>569</v>
      </c>
      <c r="J77" s="17" t="s">
        <v>125</v>
      </c>
      <c r="K77" s="18" t="s">
        <v>85</v>
      </c>
      <c r="L77" s="16" t="s">
        <v>98</v>
      </c>
      <c r="M77" s="19">
        <v>4278</v>
      </c>
      <c r="N77" s="21"/>
      <c r="O77" s="36">
        <v>69700000</v>
      </c>
      <c r="P77" s="63">
        <f>[1]!EUROCONVERT(O77,"ITL","EUR")</f>
        <v>35997.05</v>
      </c>
    </row>
    <row r="78" spans="1:16" ht="15">
      <c r="A78" s="16" t="s">
        <v>1206</v>
      </c>
      <c r="B78" s="16" t="s">
        <v>126</v>
      </c>
      <c r="C78" s="16" t="s">
        <v>121</v>
      </c>
      <c r="D78" s="16" t="s">
        <v>191</v>
      </c>
      <c r="E78" s="16" t="s">
        <v>83</v>
      </c>
      <c r="F78" s="16" t="s">
        <v>128</v>
      </c>
      <c r="G78" s="16" t="s">
        <v>124</v>
      </c>
      <c r="H78" t="s">
        <v>846</v>
      </c>
      <c r="I78" s="169" t="s">
        <v>569</v>
      </c>
      <c r="J78" s="17" t="s">
        <v>125</v>
      </c>
      <c r="K78" s="18" t="s">
        <v>85</v>
      </c>
      <c r="L78" s="16" t="s">
        <v>98</v>
      </c>
      <c r="M78" s="19">
        <v>4279</v>
      </c>
      <c r="N78" s="21"/>
      <c r="O78" s="36">
        <v>21000000</v>
      </c>
      <c r="P78" s="63">
        <f>[1]!EUROCONVERT(O78,"ITL","EUR")</f>
        <v>10845.59</v>
      </c>
    </row>
    <row r="79" spans="1:16" ht="15">
      <c r="A79" s="16" t="s">
        <v>1206</v>
      </c>
      <c r="B79" s="16" t="s">
        <v>126</v>
      </c>
      <c r="C79" s="16" t="s">
        <v>121</v>
      </c>
      <c r="D79" s="16" t="s">
        <v>344</v>
      </c>
      <c r="E79" s="16" t="s">
        <v>83</v>
      </c>
      <c r="F79" s="16" t="s">
        <v>128</v>
      </c>
      <c r="G79" s="16" t="s">
        <v>124</v>
      </c>
      <c r="H79" t="s">
        <v>846</v>
      </c>
      <c r="I79" s="169" t="s">
        <v>569</v>
      </c>
      <c r="J79" s="17" t="s">
        <v>125</v>
      </c>
      <c r="K79" s="18" t="s">
        <v>85</v>
      </c>
      <c r="L79" s="16" t="s">
        <v>98</v>
      </c>
      <c r="M79" s="19">
        <v>4280</v>
      </c>
      <c r="N79" s="21"/>
      <c r="O79" s="36">
        <v>21000000</v>
      </c>
      <c r="P79" s="63">
        <f>[1]!EUROCONVERT(O79,"ITL","EUR")</f>
        <v>10845.59</v>
      </c>
    </row>
    <row r="80" spans="1:16" ht="15">
      <c r="A80" s="16" t="s">
        <v>1206</v>
      </c>
      <c r="B80" s="16" t="s">
        <v>126</v>
      </c>
      <c r="C80" s="16" t="s">
        <v>121</v>
      </c>
      <c r="D80" s="16" t="s">
        <v>335</v>
      </c>
      <c r="E80" s="16" t="s">
        <v>83</v>
      </c>
      <c r="F80" s="16" t="s">
        <v>128</v>
      </c>
      <c r="G80" s="16" t="s">
        <v>124</v>
      </c>
      <c r="H80" t="s">
        <v>846</v>
      </c>
      <c r="I80" s="169" t="s">
        <v>569</v>
      </c>
      <c r="J80" s="17" t="s">
        <v>125</v>
      </c>
      <c r="K80" s="18" t="s">
        <v>85</v>
      </c>
      <c r="L80" s="16" t="s">
        <v>98</v>
      </c>
      <c r="M80" s="19">
        <v>4281</v>
      </c>
      <c r="N80" s="21"/>
      <c r="O80" s="36">
        <v>21000000</v>
      </c>
      <c r="P80" s="63">
        <f>[1]!EUROCONVERT(O80,"ITL","EUR")</f>
        <v>10845.59</v>
      </c>
    </row>
    <row r="81" spans="1:16" ht="15">
      <c r="A81" s="16" t="s">
        <v>1206</v>
      </c>
      <c r="B81" s="16" t="s">
        <v>126</v>
      </c>
      <c r="C81" s="16" t="s">
        <v>121</v>
      </c>
      <c r="D81" s="16" t="s">
        <v>315</v>
      </c>
      <c r="E81" s="16" t="s">
        <v>83</v>
      </c>
      <c r="F81" s="16" t="s">
        <v>128</v>
      </c>
      <c r="G81" s="16" t="s">
        <v>124</v>
      </c>
      <c r="H81" t="s">
        <v>846</v>
      </c>
      <c r="I81" s="169" t="s">
        <v>569</v>
      </c>
      <c r="J81" s="17" t="s">
        <v>125</v>
      </c>
      <c r="K81" s="18" t="s">
        <v>85</v>
      </c>
      <c r="L81" s="16" t="s">
        <v>98</v>
      </c>
      <c r="M81" s="19">
        <v>4282</v>
      </c>
      <c r="N81" s="21"/>
      <c r="O81" s="36">
        <v>12500000</v>
      </c>
      <c r="P81" s="63">
        <f>[1]!EUROCONVERT(O81,"ITL","EUR")</f>
        <v>6455.71</v>
      </c>
    </row>
    <row r="82" spans="1:16" ht="15">
      <c r="A82" s="16" t="s">
        <v>1206</v>
      </c>
      <c r="B82" s="16" t="s">
        <v>133</v>
      </c>
      <c r="C82" s="16" t="s">
        <v>121</v>
      </c>
      <c r="D82" s="16" t="s">
        <v>345</v>
      </c>
      <c r="E82" s="16" t="s">
        <v>83</v>
      </c>
      <c r="F82" s="16" t="s">
        <v>123</v>
      </c>
      <c r="G82" s="16" t="s">
        <v>124</v>
      </c>
      <c r="H82" t="s">
        <v>846</v>
      </c>
      <c r="I82" s="169" t="s">
        <v>569</v>
      </c>
      <c r="J82" s="17" t="s">
        <v>125</v>
      </c>
      <c r="K82" s="18" t="s">
        <v>85</v>
      </c>
      <c r="L82" s="16" t="s">
        <v>98</v>
      </c>
      <c r="M82" s="19">
        <v>4270</v>
      </c>
      <c r="N82" s="21"/>
      <c r="O82" s="36">
        <v>64750000</v>
      </c>
      <c r="P82" s="63">
        <f>[1]!EUROCONVERT(O82,"ITL","EUR")</f>
        <v>33440.58</v>
      </c>
    </row>
    <row r="83" spans="1:17" s="81" customFormat="1" ht="16.5">
      <c r="A83" s="20" t="s">
        <v>1207</v>
      </c>
      <c r="B83" s="20"/>
      <c r="C83" s="20"/>
      <c r="D83" s="20"/>
      <c r="E83" s="20"/>
      <c r="F83" s="20"/>
      <c r="G83" s="20"/>
      <c r="H83" s="20"/>
      <c r="I83" s="169" t="s">
        <v>569</v>
      </c>
      <c r="J83" s="87"/>
      <c r="K83" s="88"/>
      <c r="L83" s="20"/>
      <c r="M83" s="89"/>
      <c r="N83" s="90"/>
      <c r="O83" s="179">
        <f>SUBTOTAL(9,O67:O82)</f>
        <v>912750000</v>
      </c>
      <c r="P83" s="83">
        <f>[1]!EUROCONVERT(O83,"ITL","EUR")</f>
        <v>471396.03</v>
      </c>
      <c r="Q83" s="163"/>
    </row>
    <row r="84" spans="1:16" ht="25.5">
      <c r="A84" s="8" t="s">
        <v>1206</v>
      </c>
      <c r="B84" s="8" t="s">
        <v>197</v>
      </c>
      <c r="C84" s="8" t="s">
        <v>121</v>
      </c>
      <c r="D84" s="8" t="s">
        <v>192</v>
      </c>
      <c r="E84" s="8" t="s">
        <v>83</v>
      </c>
      <c r="F84" s="8" t="s">
        <v>373</v>
      </c>
      <c r="G84" s="8" t="s">
        <v>845</v>
      </c>
      <c r="H84" t="s">
        <v>846</v>
      </c>
      <c r="I84" s="169" t="s">
        <v>569</v>
      </c>
      <c r="J84" s="10" t="s">
        <v>125</v>
      </c>
      <c r="K84" s="11" t="s">
        <v>85</v>
      </c>
      <c r="L84" s="8" t="s">
        <v>98</v>
      </c>
      <c r="M84" s="12">
        <v>4283</v>
      </c>
      <c r="N84" s="13"/>
      <c r="O84" s="14">
        <v>122100000</v>
      </c>
      <c r="P84" s="63">
        <f>[1]!EUROCONVERT(O84,"ITL","EUR")</f>
        <v>63059.39</v>
      </c>
    </row>
    <row r="85" spans="1:16" ht="15">
      <c r="A85" s="8" t="s">
        <v>1206</v>
      </c>
      <c r="B85" s="8" t="s">
        <v>197</v>
      </c>
      <c r="C85" s="8" t="s">
        <v>121</v>
      </c>
      <c r="D85" s="8" t="s">
        <v>187</v>
      </c>
      <c r="E85" s="8" t="s">
        <v>83</v>
      </c>
      <c r="F85" s="8" t="s">
        <v>414</v>
      </c>
      <c r="G85" s="8" t="s">
        <v>1208</v>
      </c>
      <c r="H85" t="s">
        <v>846</v>
      </c>
      <c r="I85" s="169" t="s">
        <v>569</v>
      </c>
      <c r="J85" s="10" t="s">
        <v>125</v>
      </c>
      <c r="K85" s="11" t="s">
        <v>85</v>
      </c>
      <c r="L85" s="8" t="s">
        <v>98</v>
      </c>
      <c r="M85" s="12">
        <v>4267</v>
      </c>
      <c r="N85" s="13"/>
      <c r="O85" s="14">
        <v>30671400</v>
      </c>
      <c r="P85" s="63">
        <f>[1]!EUROCONVERT(O85,"ITL","EUR")</f>
        <v>15840.46</v>
      </c>
    </row>
    <row r="86" spans="1:16" ht="15">
      <c r="A86" s="8" t="s">
        <v>1206</v>
      </c>
      <c r="B86" s="8" t="s">
        <v>197</v>
      </c>
      <c r="C86" s="8" t="s">
        <v>121</v>
      </c>
      <c r="D86" s="8" t="s">
        <v>193</v>
      </c>
      <c r="E86" s="8" t="s">
        <v>83</v>
      </c>
      <c r="F86" s="8" t="s">
        <v>373</v>
      </c>
      <c r="G86" s="8" t="s">
        <v>415</v>
      </c>
      <c r="H86" t="s">
        <v>846</v>
      </c>
      <c r="I86" s="169" t="s">
        <v>569</v>
      </c>
      <c r="J86" s="10" t="s">
        <v>125</v>
      </c>
      <c r="K86" s="11" t="s">
        <v>85</v>
      </c>
      <c r="L86" s="8" t="s">
        <v>98</v>
      </c>
      <c r="M86" s="12">
        <v>4265</v>
      </c>
      <c r="N86" s="13"/>
      <c r="O86" s="14">
        <v>91520000</v>
      </c>
      <c r="P86" s="63">
        <f>[1]!EUROCONVERT(O86,"ITL","EUR")</f>
        <v>47266.14</v>
      </c>
    </row>
    <row r="87" spans="1:17" s="81" customFormat="1" ht="16.5">
      <c r="A87" s="26" t="s">
        <v>1207</v>
      </c>
      <c r="B87" s="26"/>
      <c r="C87" s="26"/>
      <c r="D87" s="26"/>
      <c r="E87" s="26"/>
      <c r="F87" s="26"/>
      <c r="G87" s="26"/>
      <c r="H87" s="26"/>
      <c r="I87" s="169" t="s">
        <v>569</v>
      </c>
      <c r="J87" s="39"/>
      <c r="K87" s="91"/>
      <c r="L87" s="26"/>
      <c r="M87" s="92"/>
      <c r="N87" s="93"/>
      <c r="O87" s="152">
        <f>SUBTOTAL(9,O84:O86)</f>
        <v>244291400</v>
      </c>
      <c r="P87" s="83">
        <f>[1]!EUROCONVERT(O87,"ITL","EUR")</f>
        <v>126165.98</v>
      </c>
      <c r="Q87" s="163"/>
    </row>
    <row r="88" spans="1:16" ht="15">
      <c r="A88" s="8" t="s">
        <v>1209</v>
      </c>
      <c r="B88" s="8" t="s">
        <v>197</v>
      </c>
      <c r="C88" s="8" t="s">
        <v>121</v>
      </c>
      <c r="D88" s="8" t="s">
        <v>196</v>
      </c>
      <c r="E88" s="8" t="s">
        <v>83</v>
      </c>
      <c r="F88" s="8" t="s">
        <v>414</v>
      </c>
      <c r="G88" s="8" t="s">
        <v>415</v>
      </c>
      <c r="H88" t="s">
        <v>846</v>
      </c>
      <c r="I88" s="169" t="s">
        <v>569</v>
      </c>
      <c r="J88" s="10" t="s">
        <v>125</v>
      </c>
      <c r="K88" s="11" t="s">
        <v>85</v>
      </c>
      <c r="L88" s="8" t="s">
        <v>98</v>
      </c>
      <c r="M88" s="12">
        <v>4368</v>
      </c>
      <c r="N88" s="13"/>
      <c r="O88" s="14">
        <v>48484000</v>
      </c>
      <c r="P88" s="63">
        <f>[1]!EUROCONVERT(O88,"ITL","EUR")</f>
        <v>25039.9</v>
      </c>
    </row>
    <row r="89" spans="1:17" s="81" customFormat="1" ht="16.5">
      <c r="A89" s="26" t="s">
        <v>1210</v>
      </c>
      <c r="B89" s="26"/>
      <c r="C89" s="26"/>
      <c r="D89" s="26"/>
      <c r="E89" s="26"/>
      <c r="F89" s="26"/>
      <c r="G89" s="26"/>
      <c r="H89" s="26"/>
      <c r="I89" s="169" t="s">
        <v>569</v>
      </c>
      <c r="J89" s="39"/>
      <c r="K89" s="91"/>
      <c r="L89" s="26"/>
      <c r="M89" s="92"/>
      <c r="N89" s="93"/>
      <c r="O89" s="152">
        <f>SUBTOTAL(9,O88:O88)</f>
        <v>48484000</v>
      </c>
      <c r="P89" s="83">
        <f>[1]!EUROCONVERT(O89,"ITL","EUR")</f>
        <v>25039.9</v>
      </c>
      <c r="Q89" s="163"/>
    </row>
    <row r="90" spans="1:16" ht="15">
      <c r="A90" s="8" t="s">
        <v>1211</v>
      </c>
      <c r="B90" s="8" t="s">
        <v>197</v>
      </c>
      <c r="C90" s="8" t="s">
        <v>121</v>
      </c>
      <c r="D90" s="8" t="s">
        <v>126</v>
      </c>
      <c r="E90" s="8" t="s">
        <v>83</v>
      </c>
      <c r="F90" s="8" t="s">
        <v>373</v>
      </c>
      <c r="G90" s="8" t="s">
        <v>415</v>
      </c>
      <c r="H90" t="s">
        <v>846</v>
      </c>
      <c r="I90" s="169" t="s">
        <v>569</v>
      </c>
      <c r="J90" s="10" t="s">
        <v>125</v>
      </c>
      <c r="K90" s="11" t="s">
        <v>85</v>
      </c>
      <c r="L90" s="8" t="s">
        <v>98</v>
      </c>
      <c r="M90" s="12">
        <v>4367</v>
      </c>
      <c r="N90" s="13"/>
      <c r="O90" s="14">
        <v>89030000</v>
      </c>
      <c r="P90" s="63">
        <f>[1]!EUROCONVERT(O90,"ITL","EUR")</f>
        <v>45980.16</v>
      </c>
    </row>
    <row r="91" spans="1:17" s="81" customFormat="1" ht="16.5">
      <c r="A91" s="26" t="s">
        <v>1212</v>
      </c>
      <c r="B91" s="26"/>
      <c r="C91" s="26"/>
      <c r="D91" s="26"/>
      <c r="E91" s="26"/>
      <c r="F91" s="26"/>
      <c r="G91" s="26"/>
      <c r="H91" s="26"/>
      <c r="I91" s="169" t="s">
        <v>569</v>
      </c>
      <c r="J91" s="39"/>
      <c r="K91" s="91"/>
      <c r="L91" s="26"/>
      <c r="M91" s="92"/>
      <c r="N91" s="93"/>
      <c r="O91" s="152">
        <f>SUBTOTAL(9,O90:O90)</f>
        <v>89030000</v>
      </c>
      <c r="P91" s="83">
        <f>[1]!EUROCONVERT(O91,"ITL","EUR")</f>
        <v>45980.16</v>
      </c>
      <c r="Q91" s="163"/>
    </row>
    <row r="92" spans="1:16" ht="15">
      <c r="A92" s="8" t="s">
        <v>236</v>
      </c>
      <c r="B92" s="8" t="s">
        <v>1213</v>
      </c>
      <c r="C92" s="8" t="s">
        <v>121</v>
      </c>
      <c r="D92" s="8" t="s">
        <v>180</v>
      </c>
      <c r="E92" s="8" t="s">
        <v>83</v>
      </c>
      <c r="F92" s="8" t="s">
        <v>414</v>
      </c>
      <c r="G92" s="8" t="s">
        <v>415</v>
      </c>
      <c r="H92" t="s">
        <v>846</v>
      </c>
      <c r="I92" s="169" t="s">
        <v>569</v>
      </c>
      <c r="J92" s="10" t="s">
        <v>125</v>
      </c>
      <c r="K92" s="11" t="s">
        <v>85</v>
      </c>
      <c r="L92" s="8" t="s">
        <v>98</v>
      </c>
      <c r="M92" s="12">
        <v>4393</v>
      </c>
      <c r="N92" s="13"/>
      <c r="O92" s="14">
        <v>21896000</v>
      </c>
      <c r="P92" s="63">
        <f>[1]!EUROCONVERT(O92,"ITL","EUR")</f>
        <v>11308.34</v>
      </c>
    </row>
    <row r="93" spans="1:16" ht="15">
      <c r="A93" s="8" t="s">
        <v>236</v>
      </c>
      <c r="B93" s="8" t="s">
        <v>1213</v>
      </c>
      <c r="C93" s="8" t="s">
        <v>121</v>
      </c>
      <c r="D93" s="8" t="s">
        <v>184</v>
      </c>
      <c r="E93" s="8" t="s">
        <v>83</v>
      </c>
      <c r="F93" s="8" t="s">
        <v>414</v>
      </c>
      <c r="G93" s="8" t="s">
        <v>415</v>
      </c>
      <c r="H93" t="s">
        <v>846</v>
      </c>
      <c r="I93" s="169" t="s">
        <v>569</v>
      </c>
      <c r="J93" s="10" t="s">
        <v>125</v>
      </c>
      <c r="K93" s="11" t="s">
        <v>85</v>
      </c>
      <c r="L93" s="8" t="s">
        <v>98</v>
      </c>
      <c r="M93" s="12">
        <v>4392</v>
      </c>
      <c r="N93" s="13"/>
      <c r="O93" s="14">
        <v>25024000</v>
      </c>
      <c r="P93" s="63">
        <f>[1]!EUROCONVERT(O93,"ITL","EUR")</f>
        <v>12923.82</v>
      </c>
    </row>
    <row r="94" spans="1:16" ht="15">
      <c r="A94" s="8" t="s">
        <v>236</v>
      </c>
      <c r="B94" s="8" t="s">
        <v>1213</v>
      </c>
      <c r="C94" s="8" t="s">
        <v>121</v>
      </c>
      <c r="D94" s="8" t="s">
        <v>183</v>
      </c>
      <c r="E94" s="8" t="s">
        <v>83</v>
      </c>
      <c r="F94" s="8" t="s">
        <v>414</v>
      </c>
      <c r="G94" s="8" t="s">
        <v>415</v>
      </c>
      <c r="H94" t="s">
        <v>846</v>
      </c>
      <c r="I94" s="169" t="s">
        <v>569</v>
      </c>
      <c r="J94" s="10" t="s">
        <v>125</v>
      </c>
      <c r="K94" s="11" t="s">
        <v>85</v>
      </c>
      <c r="L94" s="8" t="s">
        <v>98</v>
      </c>
      <c r="M94" s="12">
        <v>4394</v>
      </c>
      <c r="N94" s="13"/>
      <c r="O94" s="14">
        <v>45356000</v>
      </c>
      <c r="P94" s="63">
        <f>[1]!EUROCONVERT(O94,"ITL","EUR")</f>
        <v>23424.42</v>
      </c>
    </row>
    <row r="95" spans="1:17" s="81" customFormat="1" ht="16.5">
      <c r="A95" s="26" t="s">
        <v>245</v>
      </c>
      <c r="B95" s="26"/>
      <c r="C95" s="26"/>
      <c r="D95" s="26"/>
      <c r="E95" s="26"/>
      <c r="F95" s="26"/>
      <c r="G95" s="26"/>
      <c r="H95" s="26"/>
      <c r="I95" s="169" t="s">
        <v>569</v>
      </c>
      <c r="J95" s="39"/>
      <c r="K95" s="91"/>
      <c r="L95" s="26"/>
      <c r="M95" s="92"/>
      <c r="N95" s="93"/>
      <c r="O95" s="152">
        <f>SUBTOTAL(9,O92:O94)</f>
        <v>92276000</v>
      </c>
      <c r="P95" s="83">
        <f>[1]!EUROCONVERT(O95,"ITL","EUR")</f>
        <v>47656.58</v>
      </c>
      <c r="Q95" s="163"/>
    </row>
    <row r="96" spans="1:16" ht="15">
      <c r="A96" s="8" t="s">
        <v>1214</v>
      </c>
      <c r="B96" s="8" t="s">
        <v>197</v>
      </c>
      <c r="C96" s="8" t="s">
        <v>121</v>
      </c>
      <c r="D96" s="8" t="s">
        <v>195</v>
      </c>
      <c r="E96" s="8" t="s">
        <v>83</v>
      </c>
      <c r="F96" s="8" t="s">
        <v>414</v>
      </c>
      <c r="G96" s="8" t="s">
        <v>415</v>
      </c>
      <c r="H96" t="s">
        <v>846</v>
      </c>
      <c r="I96" s="169" t="s">
        <v>569</v>
      </c>
      <c r="J96" s="10" t="s">
        <v>125</v>
      </c>
      <c r="K96" s="11">
        <v>4786</v>
      </c>
      <c r="L96" s="8" t="s">
        <v>98</v>
      </c>
      <c r="M96" s="12">
        <v>4357</v>
      </c>
      <c r="N96" s="13"/>
      <c r="O96" s="14">
        <v>78499200</v>
      </c>
      <c r="P96" s="63">
        <f>[1]!EUROCONVERT(O96,"ITL","EUR")</f>
        <v>40541.45</v>
      </c>
    </row>
    <row r="97" spans="1:17" s="81" customFormat="1" ht="16.5">
      <c r="A97" s="26" t="s">
        <v>1215</v>
      </c>
      <c r="B97" s="26"/>
      <c r="C97" s="26"/>
      <c r="D97" s="26"/>
      <c r="E97" s="26"/>
      <c r="F97" s="26"/>
      <c r="G97" s="26"/>
      <c r="H97" s="26"/>
      <c r="I97" s="169" t="s">
        <v>569</v>
      </c>
      <c r="J97" s="39"/>
      <c r="K97" s="91"/>
      <c r="L97" s="26"/>
      <c r="M97" s="92"/>
      <c r="N97" s="93"/>
      <c r="O97" s="152">
        <f>SUBTOTAL(9,O96:O96)</f>
        <v>78499200</v>
      </c>
      <c r="P97" s="83">
        <f>[1]!EUROCONVERT(O97,"ITL","EUR")</f>
        <v>40541.45</v>
      </c>
      <c r="Q97" s="163"/>
    </row>
    <row r="98" spans="1:16" ht="15">
      <c r="A98" s="8" t="s">
        <v>1216</v>
      </c>
      <c r="B98" s="8" t="s">
        <v>197</v>
      </c>
      <c r="C98" s="8" t="s">
        <v>121</v>
      </c>
      <c r="D98" s="8" t="s">
        <v>185</v>
      </c>
      <c r="E98" s="8" t="s">
        <v>83</v>
      </c>
      <c r="F98" s="8" t="s">
        <v>414</v>
      </c>
      <c r="G98" s="8" t="s">
        <v>415</v>
      </c>
      <c r="H98" t="s">
        <v>846</v>
      </c>
      <c r="I98" s="169" t="s">
        <v>569</v>
      </c>
      <c r="J98" s="10" t="s">
        <v>125</v>
      </c>
      <c r="K98" s="11">
        <v>4786</v>
      </c>
      <c r="L98" s="8" t="s">
        <v>98</v>
      </c>
      <c r="M98" s="12">
        <v>4358</v>
      </c>
      <c r="N98" s="13"/>
      <c r="O98" s="14">
        <v>41962800</v>
      </c>
      <c r="P98" s="63">
        <f>[1]!EUROCONVERT(O98,"ITL","EUR")</f>
        <v>21671.98</v>
      </c>
    </row>
    <row r="99" spans="1:17" s="81" customFormat="1" ht="16.5">
      <c r="A99" s="26" t="s">
        <v>1217</v>
      </c>
      <c r="B99" s="26"/>
      <c r="C99" s="26"/>
      <c r="D99" s="26"/>
      <c r="E99" s="26"/>
      <c r="F99" s="26"/>
      <c r="G99" s="26"/>
      <c r="H99" s="26"/>
      <c r="I99" s="169" t="s">
        <v>569</v>
      </c>
      <c r="J99" s="39"/>
      <c r="K99" s="91"/>
      <c r="L99" s="26"/>
      <c r="M99" s="92"/>
      <c r="N99" s="93"/>
      <c r="O99" s="152">
        <f>SUBTOTAL(9,O98:O98)</f>
        <v>41962800</v>
      </c>
      <c r="P99" s="83">
        <f>[1]!EUROCONVERT(O99,"ITL","EUR")</f>
        <v>21671.98</v>
      </c>
      <c r="Q99" s="163"/>
    </row>
    <row r="100" spans="1:16" ht="15">
      <c r="A100" s="8" t="s">
        <v>1218</v>
      </c>
      <c r="B100" s="8" t="s">
        <v>197</v>
      </c>
      <c r="C100" s="8" t="s">
        <v>121</v>
      </c>
      <c r="D100" s="8" t="s">
        <v>181</v>
      </c>
      <c r="E100" s="8" t="s">
        <v>83</v>
      </c>
      <c r="F100" s="8" t="s">
        <v>414</v>
      </c>
      <c r="G100" s="8" t="s">
        <v>415</v>
      </c>
      <c r="H100" t="s">
        <v>846</v>
      </c>
      <c r="I100" s="169" t="s">
        <v>569</v>
      </c>
      <c r="J100" s="10" t="s">
        <v>125</v>
      </c>
      <c r="K100" s="11">
        <v>4786</v>
      </c>
      <c r="L100" s="8" t="s">
        <v>98</v>
      </c>
      <c r="M100" s="12">
        <v>4359</v>
      </c>
      <c r="N100" s="13"/>
      <c r="O100" s="14">
        <v>262752000</v>
      </c>
      <c r="P100" s="63">
        <f>[1]!EUROCONVERT(O100,"ITL","EUR")</f>
        <v>135700.08</v>
      </c>
    </row>
    <row r="101" spans="1:17" s="81" customFormat="1" ht="16.5">
      <c r="A101" s="26" t="s">
        <v>1219</v>
      </c>
      <c r="B101" s="26"/>
      <c r="C101" s="26"/>
      <c r="D101" s="26"/>
      <c r="E101" s="26"/>
      <c r="F101" s="26"/>
      <c r="G101" s="26"/>
      <c r="H101" s="26"/>
      <c r="I101" s="169" t="s">
        <v>569</v>
      </c>
      <c r="J101" s="39"/>
      <c r="K101" s="91"/>
      <c r="L101" s="26"/>
      <c r="M101" s="92"/>
      <c r="N101" s="93"/>
      <c r="O101" s="152">
        <f>SUBTOTAL(9,O100:O100)</f>
        <v>262752000</v>
      </c>
      <c r="P101" s="83">
        <f>[1]!EUROCONVERT(O101,"ITL","EUR")</f>
        <v>135700.08</v>
      </c>
      <c r="Q101" s="163"/>
    </row>
    <row r="102" spans="1:16" ht="15">
      <c r="A102" s="8" t="s">
        <v>1220</v>
      </c>
      <c r="B102" s="8" t="s">
        <v>1213</v>
      </c>
      <c r="C102" s="8" t="s">
        <v>121</v>
      </c>
      <c r="D102" s="8" t="s">
        <v>98</v>
      </c>
      <c r="E102" s="8" t="s">
        <v>83</v>
      </c>
      <c r="F102" s="8" t="s">
        <v>414</v>
      </c>
      <c r="G102" s="8" t="s">
        <v>415</v>
      </c>
      <c r="H102" t="s">
        <v>846</v>
      </c>
      <c r="I102" s="169" t="s">
        <v>569</v>
      </c>
      <c r="J102" s="10" t="s">
        <v>125</v>
      </c>
      <c r="K102" s="11">
        <v>4786</v>
      </c>
      <c r="L102" s="8" t="s">
        <v>98</v>
      </c>
      <c r="M102" s="12">
        <v>4385</v>
      </c>
      <c r="N102" s="13"/>
      <c r="O102" s="14">
        <v>37349000</v>
      </c>
      <c r="P102" s="63">
        <f>[1]!EUROCONVERT(O102,"ITL","EUR")</f>
        <v>19289.15</v>
      </c>
    </row>
    <row r="103" spans="1:17" s="81" customFormat="1" ht="16.5">
      <c r="A103" s="26" t="s">
        <v>1221</v>
      </c>
      <c r="B103" s="26"/>
      <c r="C103" s="26"/>
      <c r="D103" s="26"/>
      <c r="E103" s="26"/>
      <c r="F103" s="26"/>
      <c r="G103" s="26"/>
      <c r="H103" s="26"/>
      <c r="I103" s="169" t="s">
        <v>569</v>
      </c>
      <c r="J103" s="39"/>
      <c r="K103" s="91"/>
      <c r="L103" s="26"/>
      <c r="M103" s="92"/>
      <c r="N103" s="93"/>
      <c r="O103" s="152">
        <f>SUBTOTAL(9,O102:O102)</f>
        <v>37349000</v>
      </c>
      <c r="P103" s="83">
        <f>[1]!EUROCONVERT(O103,"ITL","EUR")</f>
        <v>19289.15</v>
      </c>
      <c r="Q103" s="163"/>
    </row>
    <row r="104" spans="1:16" ht="15">
      <c r="A104" s="8" t="s">
        <v>1222</v>
      </c>
      <c r="B104" s="8" t="s">
        <v>1213</v>
      </c>
      <c r="C104" s="8" t="s">
        <v>121</v>
      </c>
      <c r="D104" s="8" t="s">
        <v>194</v>
      </c>
      <c r="E104" s="8" t="s">
        <v>83</v>
      </c>
      <c r="F104" s="8" t="s">
        <v>414</v>
      </c>
      <c r="G104" s="8" t="s">
        <v>235</v>
      </c>
      <c r="H104" t="s">
        <v>846</v>
      </c>
      <c r="I104" s="169" t="s">
        <v>569</v>
      </c>
      <c r="J104" s="10" t="s">
        <v>125</v>
      </c>
      <c r="K104" s="11">
        <v>4786</v>
      </c>
      <c r="L104" s="8" t="s">
        <v>98</v>
      </c>
      <c r="M104" s="12">
        <v>4386</v>
      </c>
      <c r="N104" s="13"/>
      <c r="O104" s="14">
        <v>193065600</v>
      </c>
      <c r="P104" s="63">
        <f>[1]!EUROCONVERT(O104,"ITL","EUR")</f>
        <v>99710.06</v>
      </c>
    </row>
    <row r="105" spans="1:17" s="81" customFormat="1" ht="16.5">
      <c r="A105" s="26" t="s">
        <v>1223</v>
      </c>
      <c r="B105" s="26"/>
      <c r="C105" s="26"/>
      <c r="D105" s="26"/>
      <c r="E105" s="26"/>
      <c r="F105" s="26"/>
      <c r="G105" s="26"/>
      <c r="H105" s="26"/>
      <c r="I105" s="169" t="s">
        <v>569</v>
      </c>
      <c r="J105" s="39"/>
      <c r="K105" s="91"/>
      <c r="L105" s="26"/>
      <c r="M105" s="92"/>
      <c r="N105" s="93"/>
      <c r="O105" s="152">
        <f>SUBTOTAL(9,O104:O104)</f>
        <v>193065600</v>
      </c>
      <c r="P105" s="83">
        <f>[1]!EUROCONVERT(O105,"ITL","EUR")</f>
        <v>99710.06</v>
      </c>
      <c r="Q105" s="163"/>
    </row>
    <row r="106" spans="1:16" ht="15">
      <c r="A106" s="8" t="s">
        <v>1224</v>
      </c>
      <c r="B106" s="8" t="s">
        <v>197</v>
      </c>
      <c r="C106" s="8" t="s">
        <v>121</v>
      </c>
      <c r="D106" s="8" t="s">
        <v>186</v>
      </c>
      <c r="E106" s="8" t="s">
        <v>83</v>
      </c>
      <c r="F106" s="8" t="s">
        <v>414</v>
      </c>
      <c r="G106" s="8" t="s">
        <v>415</v>
      </c>
      <c r="H106" t="s">
        <v>846</v>
      </c>
      <c r="I106" s="169" t="s">
        <v>569</v>
      </c>
      <c r="J106" s="10" t="s">
        <v>125</v>
      </c>
      <c r="K106" s="11">
        <v>4786</v>
      </c>
      <c r="L106" s="8" t="s">
        <v>98</v>
      </c>
      <c r="M106" s="12">
        <v>4340</v>
      </c>
      <c r="N106" s="13"/>
      <c r="O106" s="14">
        <v>240856000</v>
      </c>
      <c r="P106" s="63">
        <f>[1]!EUROCONVERT(O106,"ITL","EUR")</f>
        <v>124391.74</v>
      </c>
    </row>
    <row r="107" spans="1:17" s="81" customFormat="1" ht="16.5">
      <c r="A107" s="26" t="s">
        <v>1225</v>
      </c>
      <c r="B107" s="26"/>
      <c r="C107" s="26"/>
      <c r="D107" s="26"/>
      <c r="E107" s="26"/>
      <c r="F107" s="26"/>
      <c r="G107" s="26"/>
      <c r="H107" s="26"/>
      <c r="I107" s="169" t="s">
        <v>569</v>
      </c>
      <c r="J107" s="39"/>
      <c r="K107" s="91"/>
      <c r="L107" s="26"/>
      <c r="M107" s="92"/>
      <c r="N107" s="93"/>
      <c r="O107" s="152">
        <f>SUBTOTAL(9,O106:O106)</f>
        <v>240856000</v>
      </c>
      <c r="P107" s="83">
        <f>[1]!EUROCONVERT(O107,"ITL","EUR")</f>
        <v>124391.74</v>
      </c>
      <c r="Q107" s="163"/>
    </row>
    <row r="108" spans="1:17" s="94" customFormat="1" ht="40.5">
      <c r="A108" s="121" t="s">
        <v>1039</v>
      </c>
      <c r="O108" s="95"/>
      <c r="P108" s="96">
        <f>P107+P105+P103+P101+P99+P97+P95+P91+P89+P87+P83+P66+P44+P30</f>
        <v>3602191.84</v>
      </c>
      <c r="Q108" s="165">
        <v>3602191.84</v>
      </c>
    </row>
    <row r="109" ht="15">
      <c r="P109" s="63"/>
    </row>
    <row r="110" spans="1:16" ht="15">
      <c r="A110" s="16" t="s">
        <v>179</v>
      </c>
      <c r="B110" s="16" t="s">
        <v>180</v>
      </c>
      <c r="C110" s="16" t="s">
        <v>121</v>
      </c>
      <c r="D110" s="16" t="s">
        <v>181</v>
      </c>
      <c r="E110" s="16" t="s">
        <v>83</v>
      </c>
      <c r="F110" s="16" t="s">
        <v>131</v>
      </c>
      <c r="G110" s="16" t="s">
        <v>124</v>
      </c>
      <c r="H110" t="s">
        <v>846</v>
      </c>
      <c r="I110" s="16" t="s">
        <v>85</v>
      </c>
      <c r="J110" s="17" t="s">
        <v>182</v>
      </c>
      <c r="K110" s="18">
        <v>31597</v>
      </c>
      <c r="L110" s="16" t="s">
        <v>98</v>
      </c>
      <c r="M110" s="19">
        <v>4125</v>
      </c>
      <c r="N110" s="21">
        <v>56000000</v>
      </c>
      <c r="O110" s="36">
        <v>56000000</v>
      </c>
      <c r="P110" s="63">
        <f>[1]!EUROCONVERT(O110,"ITL","EUR")</f>
        <v>28921.59</v>
      </c>
    </row>
    <row r="111" spans="1:16" ht="15">
      <c r="A111" s="16" t="s">
        <v>179</v>
      </c>
      <c r="B111" s="16" t="s">
        <v>183</v>
      </c>
      <c r="C111" s="16" t="s">
        <v>121</v>
      </c>
      <c r="D111" s="16" t="s">
        <v>184</v>
      </c>
      <c r="E111" s="16" t="s">
        <v>83</v>
      </c>
      <c r="F111" s="16" t="s">
        <v>131</v>
      </c>
      <c r="G111" s="16" t="s">
        <v>124</v>
      </c>
      <c r="H111" t="s">
        <v>846</v>
      </c>
      <c r="I111" s="16" t="s">
        <v>85</v>
      </c>
      <c r="J111" s="17" t="s">
        <v>182</v>
      </c>
      <c r="K111" s="18">
        <v>31597</v>
      </c>
      <c r="L111" s="16" t="s">
        <v>98</v>
      </c>
      <c r="M111" s="19">
        <v>4119</v>
      </c>
      <c r="N111" s="21">
        <v>140000000</v>
      </c>
      <c r="O111" s="36">
        <v>140000000</v>
      </c>
      <c r="P111" s="63">
        <f>[1]!EUROCONVERT(O111,"ITL","EUR")</f>
        <v>72303.97</v>
      </c>
    </row>
    <row r="112" spans="1:16" ht="15">
      <c r="A112" s="16" t="s">
        <v>179</v>
      </c>
      <c r="B112" s="16" t="s">
        <v>183</v>
      </c>
      <c r="C112" s="16" t="s">
        <v>121</v>
      </c>
      <c r="D112" s="16" t="s">
        <v>185</v>
      </c>
      <c r="E112" s="16" t="s">
        <v>83</v>
      </c>
      <c r="F112" s="16" t="s">
        <v>131</v>
      </c>
      <c r="G112" s="16" t="s">
        <v>124</v>
      </c>
      <c r="H112" t="s">
        <v>846</v>
      </c>
      <c r="I112" s="16" t="s">
        <v>85</v>
      </c>
      <c r="J112" s="17" t="s">
        <v>182</v>
      </c>
      <c r="K112" s="18">
        <v>31597</v>
      </c>
      <c r="L112" s="16" t="s">
        <v>98</v>
      </c>
      <c r="M112" s="19">
        <v>4124</v>
      </c>
      <c r="N112" s="21">
        <v>140000000</v>
      </c>
      <c r="O112" s="36">
        <v>140000000</v>
      </c>
      <c r="P112" s="63">
        <f>[1]!EUROCONVERT(O112,"ITL","EUR")</f>
        <v>72303.97</v>
      </c>
    </row>
    <row r="113" spans="1:16" ht="15">
      <c r="A113" s="16" t="s">
        <v>179</v>
      </c>
      <c r="B113" s="16" t="s">
        <v>180</v>
      </c>
      <c r="C113" s="16" t="s">
        <v>121</v>
      </c>
      <c r="D113" s="16" t="s">
        <v>186</v>
      </c>
      <c r="E113" s="16" t="s">
        <v>83</v>
      </c>
      <c r="F113" s="16" t="s">
        <v>131</v>
      </c>
      <c r="G113" s="16" t="s">
        <v>124</v>
      </c>
      <c r="H113" t="s">
        <v>846</v>
      </c>
      <c r="I113" s="16" t="s">
        <v>85</v>
      </c>
      <c r="J113" s="17" t="s">
        <v>182</v>
      </c>
      <c r="K113" s="18">
        <v>31597</v>
      </c>
      <c r="L113" s="16" t="s">
        <v>98</v>
      </c>
      <c r="M113" s="19">
        <v>4128</v>
      </c>
      <c r="N113" s="21">
        <v>98000000</v>
      </c>
      <c r="O113" s="36">
        <v>98000000</v>
      </c>
      <c r="P113" s="63">
        <f>[1]!EUROCONVERT(O113,"ITL","EUR")</f>
        <v>50612.78</v>
      </c>
    </row>
    <row r="114" spans="1:16" ht="15">
      <c r="A114" s="16" t="s">
        <v>179</v>
      </c>
      <c r="B114" s="16" t="s">
        <v>184</v>
      </c>
      <c r="C114" s="16" t="s">
        <v>121</v>
      </c>
      <c r="D114" s="16" t="s">
        <v>187</v>
      </c>
      <c r="E114" s="16" t="s">
        <v>83</v>
      </c>
      <c r="F114" s="16" t="s">
        <v>131</v>
      </c>
      <c r="G114" s="16" t="s">
        <v>124</v>
      </c>
      <c r="H114" t="s">
        <v>846</v>
      </c>
      <c r="I114" s="16" t="s">
        <v>85</v>
      </c>
      <c r="J114" s="17" t="s">
        <v>182</v>
      </c>
      <c r="K114" s="18">
        <v>31597</v>
      </c>
      <c r="L114" s="16" t="s">
        <v>98</v>
      </c>
      <c r="M114" s="19">
        <v>4129</v>
      </c>
      <c r="N114" s="21">
        <v>154000000</v>
      </c>
      <c r="O114" s="36">
        <v>154000000</v>
      </c>
      <c r="P114" s="63">
        <f>[1]!EUROCONVERT(O114,"ITL","EUR")</f>
        <v>79534.36</v>
      </c>
    </row>
    <row r="115" spans="1:16" ht="15">
      <c r="A115" s="16" t="s">
        <v>179</v>
      </c>
      <c r="B115" s="16" t="s">
        <v>183</v>
      </c>
      <c r="C115" s="16" t="s">
        <v>121</v>
      </c>
      <c r="D115" s="16" t="s">
        <v>188</v>
      </c>
      <c r="E115" s="16" t="s">
        <v>83</v>
      </c>
      <c r="F115" s="16" t="s">
        <v>131</v>
      </c>
      <c r="G115" s="16" t="s">
        <v>124</v>
      </c>
      <c r="H115" t="s">
        <v>846</v>
      </c>
      <c r="I115" s="16" t="s">
        <v>85</v>
      </c>
      <c r="J115" s="17" t="s">
        <v>182</v>
      </c>
      <c r="K115" s="18">
        <v>31597</v>
      </c>
      <c r="L115" s="16" t="s">
        <v>98</v>
      </c>
      <c r="M115" s="19">
        <v>4120</v>
      </c>
      <c r="N115" s="21">
        <v>56000000</v>
      </c>
      <c r="O115" s="36">
        <v>56000000</v>
      </c>
      <c r="P115" s="63">
        <f>[1]!EUROCONVERT(O115,"ITL","EUR")</f>
        <v>28921.59</v>
      </c>
    </row>
    <row r="116" spans="1:16" ht="15.75" customHeight="1">
      <c r="A116" s="16" t="s">
        <v>179</v>
      </c>
      <c r="B116" s="16" t="s">
        <v>180</v>
      </c>
      <c r="C116" s="16" t="s">
        <v>121</v>
      </c>
      <c r="D116" s="16" t="s">
        <v>98</v>
      </c>
      <c r="E116" s="16" t="s">
        <v>83</v>
      </c>
      <c r="F116" s="16" t="s">
        <v>131</v>
      </c>
      <c r="G116" s="16" t="s">
        <v>124</v>
      </c>
      <c r="H116" t="s">
        <v>846</v>
      </c>
      <c r="I116" s="16" t="s">
        <v>85</v>
      </c>
      <c r="J116" s="17" t="s">
        <v>182</v>
      </c>
      <c r="K116" s="18">
        <v>31597</v>
      </c>
      <c r="L116" s="16" t="s">
        <v>98</v>
      </c>
      <c r="M116" s="19">
        <v>4126</v>
      </c>
      <c r="N116" s="21">
        <v>168000000</v>
      </c>
      <c r="O116" s="36">
        <v>168000000</v>
      </c>
      <c r="P116" s="63">
        <f>[1]!EUROCONVERT(O116,"ITL","EUR")</f>
        <v>86764.76</v>
      </c>
    </row>
    <row r="117" spans="1:17" s="81" customFormat="1" ht="16.5">
      <c r="A117" s="20" t="s">
        <v>189</v>
      </c>
      <c r="B117" s="20"/>
      <c r="C117" s="20"/>
      <c r="D117" s="20"/>
      <c r="E117" s="20"/>
      <c r="F117" s="20"/>
      <c r="G117" s="20"/>
      <c r="H117" s="20"/>
      <c r="I117" s="20"/>
      <c r="J117" s="87"/>
      <c r="K117" s="88"/>
      <c r="L117" s="20"/>
      <c r="M117" s="89"/>
      <c r="N117" s="90">
        <v>812000000</v>
      </c>
      <c r="O117" s="179">
        <f>SUBTOTAL(9,O110:O116)</f>
        <v>812000000</v>
      </c>
      <c r="P117" s="83">
        <f>[1]!EUROCONVERT(O117,"ITL","EUR")</f>
        <v>419363</v>
      </c>
      <c r="Q117" s="163"/>
    </row>
    <row r="118" spans="1:16" ht="15">
      <c r="A118" s="16" t="s">
        <v>190</v>
      </c>
      <c r="B118" s="16" t="s">
        <v>184</v>
      </c>
      <c r="C118" s="16" t="s">
        <v>121</v>
      </c>
      <c r="D118" s="16" t="s">
        <v>191</v>
      </c>
      <c r="E118" s="16" t="s">
        <v>83</v>
      </c>
      <c r="F118" s="16" t="s">
        <v>131</v>
      </c>
      <c r="G118" s="16" t="s">
        <v>124</v>
      </c>
      <c r="H118" t="s">
        <v>846</v>
      </c>
      <c r="I118" s="16" t="s">
        <v>85</v>
      </c>
      <c r="J118" s="17" t="s">
        <v>182</v>
      </c>
      <c r="K118" s="18">
        <v>31597</v>
      </c>
      <c r="L118" s="16" t="s">
        <v>98</v>
      </c>
      <c r="M118" s="19">
        <v>4132</v>
      </c>
      <c r="N118" s="21">
        <v>98000000</v>
      </c>
      <c r="O118" s="36">
        <v>98000000</v>
      </c>
      <c r="P118" s="63">
        <f>[1]!EUROCONVERT(O118,"ITL","EUR")</f>
        <v>50612.78</v>
      </c>
    </row>
    <row r="119" spans="1:16" ht="15">
      <c r="A119" s="16" t="s">
        <v>190</v>
      </c>
      <c r="B119" s="16" t="s">
        <v>184</v>
      </c>
      <c r="C119" s="16" t="s">
        <v>121</v>
      </c>
      <c r="D119" s="16" t="s">
        <v>192</v>
      </c>
      <c r="E119" s="16" t="s">
        <v>83</v>
      </c>
      <c r="F119" s="16" t="s">
        <v>131</v>
      </c>
      <c r="G119" s="16" t="s">
        <v>124</v>
      </c>
      <c r="H119" t="s">
        <v>846</v>
      </c>
      <c r="I119" s="16" t="s">
        <v>85</v>
      </c>
      <c r="J119" s="17" t="s">
        <v>182</v>
      </c>
      <c r="K119" s="18">
        <v>31597</v>
      </c>
      <c r="L119" s="16" t="s">
        <v>98</v>
      </c>
      <c r="M119" s="19">
        <v>4131</v>
      </c>
      <c r="N119" s="21">
        <v>56000000</v>
      </c>
      <c r="O119" s="36">
        <v>56000000</v>
      </c>
      <c r="P119" s="63">
        <f>[1]!EUROCONVERT(O119,"ITL","EUR")</f>
        <v>28921.59</v>
      </c>
    </row>
    <row r="120" spans="1:16" ht="15">
      <c r="A120" s="16" t="s">
        <v>190</v>
      </c>
      <c r="B120" s="16" t="s">
        <v>184</v>
      </c>
      <c r="C120" s="16" t="s">
        <v>121</v>
      </c>
      <c r="D120" s="16" t="s">
        <v>193</v>
      </c>
      <c r="E120" s="16" t="s">
        <v>83</v>
      </c>
      <c r="F120" s="16" t="s">
        <v>131</v>
      </c>
      <c r="G120" s="16" t="s">
        <v>124</v>
      </c>
      <c r="H120" t="s">
        <v>846</v>
      </c>
      <c r="I120" s="16" t="s">
        <v>85</v>
      </c>
      <c r="J120" s="17" t="s">
        <v>182</v>
      </c>
      <c r="K120" s="18">
        <v>31597</v>
      </c>
      <c r="L120" s="16" t="s">
        <v>98</v>
      </c>
      <c r="M120" s="19">
        <v>4130</v>
      </c>
      <c r="N120" s="21">
        <v>154000000</v>
      </c>
      <c r="O120" s="36">
        <v>154000000</v>
      </c>
      <c r="P120" s="63">
        <f>[1]!EUROCONVERT(O120,"ITL","EUR")</f>
        <v>79534.36</v>
      </c>
    </row>
    <row r="121" spans="1:16" ht="15">
      <c r="A121" s="16" t="s">
        <v>190</v>
      </c>
      <c r="B121" s="16" t="s">
        <v>180</v>
      </c>
      <c r="C121" s="16" t="s">
        <v>121</v>
      </c>
      <c r="D121" s="16" t="s">
        <v>194</v>
      </c>
      <c r="E121" s="16" t="s">
        <v>83</v>
      </c>
      <c r="F121" s="16" t="s">
        <v>131</v>
      </c>
      <c r="G121" s="16" t="s">
        <v>124</v>
      </c>
      <c r="H121" t="s">
        <v>846</v>
      </c>
      <c r="I121" s="16" t="s">
        <v>85</v>
      </c>
      <c r="J121" s="17" t="s">
        <v>182</v>
      </c>
      <c r="K121" s="18">
        <v>31597</v>
      </c>
      <c r="L121" s="16" t="s">
        <v>98</v>
      </c>
      <c r="M121" s="19">
        <v>4127</v>
      </c>
      <c r="N121" s="21">
        <v>56000000</v>
      </c>
      <c r="O121" s="36">
        <v>56000000</v>
      </c>
      <c r="P121" s="63">
        <f>[1]!EUROCONVERT(O121,"ITL","EUR")</f>
        <v>28921.59</v>
      </c>
    </row>
    <row r="122" spans="1:16" ht="15">
      <c r="A122" s="16" t="s">
        <v>190</v>
      </c>
      <c r="B122" s="16" t="s">
        <v>183</v>
      </c>
      <c r="C122" s="16" t="s">
        <v>121</v>
      </c>
      <c r="D122" s="16" t="s">
        <v>195</v>
      </c>
      <c r="E122" s="16" t="s">
        <v>83</v>
      </c>
      <c r="F122" s="16" t="s">
        <v>131</v>
      </c>
      <c r="G122" s="16" t="s">
        <v>124</v>
      </c>
      <c r="H122" t="s">
        <v>846</v>
      </c>
      <c r="I122" s="16" t="s">
        <v>85</v>
      </c>
      <c r="J122" s="17" t="s">
        <v>182</v>
      </c>
      <c r="K122" s="18">
        <v>31597</v>
      </c>
      <c r="L122" s="16" t="s">
        <v>98</v>
      </c>
      <c r="M122" s="19">
        <v>4123</v>
      </c>
      <c r="N122" s="21">
        <v>98000000</v>
      </c>
      <c r="O122" s="36">
        <v>98000000</v>
      </c>
      <c r="P122" s="63">
        <f>[1]!EUROCONVERT(O122,"ITL","EUR")</f>
        <v>50612.78</v>
      </c>
    </row>
    <row r="123" spans="1:16" ht="15">
      <c r="A123" s="16" t="s">
        <v>190</v>
      </c>
      <c r="B123" s="16" t="s">
        <v>183</v>
      </c>
      <c r="C123" s="16" t="s">
        <v>121</v>
      </c>
      <c r="D123" s="16" t="s">
        <v>196</v>
      </c>
      <c r="E123" s="16" t="s">
        <v>83</v>
      </c>
      <c r="F123" s="16" t="s">
        <v>131</v>
      </c>
      <c r="G123" s="16" t="s">
        <v>124</v>
      </c>
      <c r="H123" t="s">
        <v>846</v>
      </c>
      <c r="I123" s="16" t="s">
        <v>85</v>
      </c>
      <c r="J123" s="17" t="s">
        <v>182</v>
      </c>
      <c r="K123" s="18">
        <v>31597</v>
      </c>
      <c r="L123" s="16" t="s">
        <v>98</v>
      </c>
      <c r="M123" s="19">
        <v>4122</v>
      </c>
      <c r="N123" s="21">
        <v>56000000</v>
      </c>
      <c r="O123" s="36">
        <v>56000000</v>
      </c>
      <c r="P123" s="63">
        <f>[1]!EUROCONVERT(O123,"ITL","EUR")</f>
        <v>28921.59</v>
      </c>
    </row>
    <row r="124" spans="1:16" ht="15">
      <c r="A124" s="16" t="s">
        <v>190</v>
      </c>
      <c r="B124" s="16" t="s">
        <v>183</v>
      </c>
      <c r="C124" s="16" t="s">
        <v>121</v>
      </c>
      <c r="D124" s="16" t="s">
        <v>126</v>
      </c>
      <c r="E124" s="16" t="s">
        <v>83</v>
      </c>
      <c r="F124" s="16" t="s">
        <v>131</v>
      </c>
      <c r="G124" s="16" t="s">
        <v>124</v>
      </c>
      <c r="H124" t="s">
        <v>846</v>
      </c>
      <c r="I124" s="16" t="s">
        <v>85</v>
      </c>
      <c r="J124" s="17" t="s">
        <v>182</v>
      </c>
      <c r="K124" s="18">
        <v>31597</v>
      </c>
      <c r="L124" s="16" t="s">
        <v>98</v>
      </c>
      <c r="M124" s="19">
        <v>4121</v>
      </c>
      <c r="N124" s="21">
        <v>168000000</v>
      </c>
      <c r="O124" s="36">
        <v>168000000</v>
      </c>
      <c r="P124" s="63">
        <f>[1]!EUROCONVERT(O124,"ITL","EUR")</f>
        <v>86764.76</v>
      </c>
    </row>
    <row r="125" spans="1:16" ht="15">
      <c r="A125" s="16" t="s">
        <v>190</v>
      </c>
      <c r="B125" s="16" t="s">
        <v>197</v>
      </c>
      <c r="C125" s="16" t="s">
        <v>121</v>
      </c>
      <c r="D125" s="16" t="s">
        <v>180</v>
      </c>
      <c r="E125" s="16" t="s">
        <v>83</v>
      </c>
      <c r="F125" s="16" t="s">
        <v>131</v>
      </c>
      <c r="G125" s="16" t="s">
        <v>124</v>
      </c>
      <c r="H125" t="s">
        <v>846</v>
      </c>
      <c r="I125" s="16" t="s">
        <v>85</v>
      </c>
      <c r="J125" s="17" t="s">
        <v>182</v>
      </c>
      <c r="K125" s="18">
        <v>31597</v>
      </c>
      <c r="L125" s="16" t="s">
        <v>98</v>
      </c>
      <c r="M125" s="19">
        <v>4118</v>
      </c>
      <c r="N125" s="21">
        <v>98000000</v>
      </c>
      <c r="O125" s="36">
        <v>98000000</v>
      </c>
      <c r="P125" s="63">
        <f>[1]!EUROCONVERT(O125,"ITL","EUR")</f>
        <v>50612.78</v>
      </c>
    </row>
    <row r="126" spans="1:17" s="81" customFormat="1" ht="16.5">
      <c r="A126" s="20" t="s">
        <v>198</v>
      </c>
      <c r="B126" s="20"/>
      <c r="C126" s="20"/>
      <c r="D126" s="20"/>
      <c r="E126" s="20"/>
      <c r="F126" s="20"/>
      <c r="G126" s="20"/>
      <c r="H126" s="20"/>
      <c r="I126" s="20"/>
      <c r="J126" s="87"/>
      <c r="K126" s="88"/>
      <c r="L126" s="20"/>
      <c r="M126" s="89"/>
      <c r="N126" s="90">
        <v>784000000</v>
      </c>
      <c r="O126" s="179">
        <f>SUBTOTAL(9,O118:O125)</f>
        <v>784000000</v>
      </c>
      <c r="P126" s="83">
        <f>[1]!EUROCONVERT(O126,"ITL","EUR")</f>
        <v>404902.21</v>
      </c>
      <c r="Q126" s="163"/>
    </row>
    <row r="127" spans="1:17" s="81" customFormat="1" ht="15">
      <c r="A127" s="8" t="s">
        <v>190</v>
      </c>
      <c r="B127" s="8" t="s">
        <v>197</v>
      </c>
      <c r="C127" s="8" t="s">
        <v>121</v>
      </c>
      <c r="D127" s="8" t="s">
        <v>183</v>
      </c>
      <c r="E127" s="8" t="s">
        <v>83</v>
      </c>
      <c r="F127" s="8" t="s">
        <v>108</v>
      </c>
      <c r="G127" s="8" t="s">
        <v>818</v>
      </c>
      <c r="H127" t="s">
        <v>846</v>
      </c>
      <c r="I127" s="8" t="s">
        <v>85</v>
      </c>
      <c r="J127" s="10" t="s">
        <v>182</v>
      </c>
      <c r="K127" s="11">
        <v>31597</v>
      </c>
      <c r="L127" s="8" t="s">
        <v>98</v>
      </c>
      <c r="M127" s="12">
        <v>4117</v>
      </c>
      <c r="N127" s="13"/>
      <c r="O127" s="14">
        <v>175960000</v>
      </c>
      <c r="P127" s="63">
        <f>[1]!EUROCONVERT(O127,"ITL","EUR")</f>
        <v>90875.76</v>
      </c>
      <c r="Q127" s="163"/>
    </row>
    <row r="128" spans="1:17" s="81" customFormat="1" ht="16.5">
      <c r="A128" s="26" t="s">
        <v>198</v>
      </c>
      <c r="B128" s="26"/>
      <c r="C128" s="26"/>
      <c r="D128" s="26"/>
      <c r="E128" s="26"/>
      <c r="F128" s="26"/>
      <c r="G128" s="26"/>
      <c r="H128" s="26"/>
      <c r="I128" s="26"/>
      <c r="J128" s="39"/>
      <c r="K128" s="91"/>
      <c r="L128" s="26"/>
      <c r="M128" s="92"/>
      <c r="N128" s="93"/>
      <c r="O128" s="152">
        <f>SUBTOTAL(9,O127:O127)</f>
        <v>175960000</v>
      </c>
      <c r="P128" s="83">
        <f>[1]!EUROCONVERT(O128,"ITL","EUR")</f>
        <v>90875.76</v>
      </c>
      <c r="Q128" s="163"/>
    </row>
    <row r="129" spans="1:17" s="94" customFormat="1" ht="16.5">
      <c r="A129" s="97" t="s">
        <v>1226</v>
      </c>
      <c r="B129" s="97"/>
      <c r="C129" s="97"/>
      <c r="D129" s="97"/>
      <c r="E129" s="97"/>
      <c r="F129" s="97"/>
      <c r="G129" s="97"/>
      <c r="H129" s="97"/>
      <c r="I129" s="97"/>
      <c r="J129" s="98"/>
      <c r="K129" s="99"/>
      <c r="L129" s="97"/>
      <c r="M129" s="100"/>
      <c r="N129" s="101"/>
      <c r="O129" s="177"/>
      <c r="P129" s="102">
        <f>P128+P126+P117</f>
        <v>915140.97</v>
      </c>
      <c r="Q129" s="165">
        <v>915140.97</v>
      </c>
    </row>
    <row r="130" spans="1:16" ht="15">
      <c r="A130" s="20"/>
      <c r="B130" s="16"/>
      <c r="C130" s="16"/>
      <c r="D130" s="16"/>
      <c r="E130" s="16"/>
      <c r="F130" s="16"/>
      <c r="G130" s="16"/>
      <c r="H130" s="16"/>
      <c r="I130" s="16"/>
      <c r="J130" s="17"/>
      <c r="K130" s="18"/>
      <c r="L130" s="16"/>
      <c r="M130" s="19"/>
      <c r="N130" s="21"/>
      <c r="O130" s="36"/>
      <c r="P130" s="63"/>
    </row>
    <row r="131" spans="1:16" ht="15">
      <c r="A131" s="16" t="s">
        <v>199</v>
      </c>
      <c r="B131" s="16" t="s">
        <v>106</v>
      </c>
      <c r="C131" s="16" t="s">
        <v>200</v>
      </c>
      <c r="D131" s="16" t="s">
        <v>188</v>
      </c>
      <c r="E131" s="16" t="s">
        <v>83</v>
      </c>
      <c r="F131" s="16" t="s">
        <v>123</v>
      </c>
      <c r="G131" s="16" t="s">
        <v>202</v>
      </c>
      <c r="H131" t="s">
        <v>846</v>
      </c>
      <c r="I131" s="16" t="s">
        <v>85</v>
      </c>
      <c r="J131" s="17" t="s">
        <v>201</v>
      </c>
      <c r="K131" s="18">
        <v>30078</v>
      </c>
      <c r="L131" s="16" t="s">
        <v>98</v>
      </c>
      <c r="M131" s="19">
        <v>4438</v>
      </c>
      <c r="N131" s="21">
        <v>46250000</v>
      </c>
      <c r="O131" s="36">
        <v>46250000</v>
      </c>
      <c r="P131" s="63">
        <f>[1]!EUROCONVERT(O131,"ITL","EUR")</f>
        <v>23886.13</v>
      </c>
    </row>
    <row r="132" spans="1:16" ht="15">
      <c r="A132" s="16" t="s">
        <v>199</v>
      </c>
      <c r="B132" s="16" t="s">
        <v>184</v>
      </c>
      <c r="C132" s="16" t="s">
        <v>200</v>
      </c>
      <c r="D132" s="16" t="s">
        <v>193</v>
      </c>
      <c r="E132" s="16" t="s">
        <v>83</v>
      </c>
      <c r="F132" s="16" t="s">
        <v>123</v>
      </c>
      <c r="G132" s="16" t="s">
        <v>202</v>
      </c>
      <c r="H132" t="s">
        <v>846</v>
      </c>
      <c r="I132" s="16" t="s">
        <v>85</v>
      </c>
      <c r="J132" s="17" t="s">
        <v>201</v>
      </c>
      <c r="K132" s="18">
        <v>30078</v>
      </c>
      <c r="L132" s="16" t="s">
        <v>98</v>
      </c>
      <c r="M132" s="19">
        <v>4479</v>
      </c>
      <c r="N132" s="21">
        <v>46250000</v>
      </c>
      <c r="O132" s="36">
        <v>46250000</v>
      </c>
      <c r="P132" s="63">
        <f>[1]!EUROCONVERT(O132,"ITL","EUR")</f>
        <v>23886.13</v>
      </c>
    </row>
    <row r="133" spans="1:16" ht="15">
      <c r="A133" s="16" t="s">
        <v>199</v>
      </c>
      <c r="B133" s="16" t="s">
        <v>184</v>
      </c>
      <c r="C133" s="16" t="s">
        <v>200</v>
      </c>
      <c r="D133" s="16" t="s">
        <v>192</v>
      </c>
      <c r="E133" s="16" t="s">
        <v>83</v>
      </c>
      <c r="F133" s="16" t="s">
        <v>123</v>
      </c>
      <c r="G133" s="16" t="s">
        <v>202</v>
      </c>
      <c r="H133" t="s">
        <v>846</v>
      </c>
      <c r="I133" s="16" t="s">
        <v>85</v>
      </c>
      <c r="J133" s="17" t="s">
        <v>201</v>
      </c>
      <c r="K133" s="18">
        <v>30078</v>
      </c>
      <c r="L133" s="16" t="s">
        <v>98</v>
      </c>
      <c r="M133" s="19">
        <v>4478</v>
      </c>
      <c r="N133" s="21">
        <v>46250000</v>
      </c>
      <c r="O133" s="36">
        <v>46250000</v>
      </c>
      <c r="P133" s="63">
        <f>[1]!EUROCONVERT(O133,"ITL","EUR")</f>
        <v>23886.13</v>
      </c>
    </row>
    <row r="134" spans="1:16" ht="15">
      <c r="A134" s="16" t="s">
        <v>199</v>
      </c>
      <c r="B134" s="16" t="s">
        <v>184</v>
      </c>
      <c r="C134" s="16" t="s">
        <v>200</v>
      </c>
      <c r="D134" s="16" t="s">
        <v>191</v>
      </c>
      <c r="E134" s="16" t="s">
        <v>83</v>
      </c>
      <c r="F134" s="16" t="s">
        <v>131</v>
      </c>
      <c r="G134" s="16" t="s">
        <v>202</v>
      </c>
      <c r="H134" t="s">
        <v>846</v>
      </c>
      <c r="I134" s="16" t="s">
        <v>85</v>
      </c>
      <c r="J134" s="17" t="s">
        <v>201</v>
      </c>
      <c r="K134" s="18">
        <v>30078</v>
      </c>
      <c r="L134" s="16" t="s">
        <v>98</v>
      </c>
      <c r="M134" s="19">
        <v>4477</v>
      </c>
      <c r="N134" s="21">
        <v>70000000</v>
      </c>
      <c r="O134" s="36">
        <v>70000000</v>
      </c>
      <c r="P134" s="63">
        <f>[1]!EUROCONVERT(O134,"ITL","EUR")</f>
        <v>36151.98</v>
      </c>
    </row>
    <row r="135" spans="1:16" ht="15">
      <c r="A135" s="16" t="s">
        <v>199</v>
      </c>
      <c r="B135" s="16" t="s">
        <v>188</v>
      </c>
      <c r="C135" s="16" t="s">
        <v>200</v>
      </c>
      <c r="D135" s="16" t="s">
        <v>90</v>
      </c>
      <c r="E135" s="16" t="s">
        <v>83</v>
      </c>
      <c r="F135" s="16" t="s">
        <v>131</v>
      </c>
      <c r="G135" s="16" t="s">
        <v>202</v>
      </c>
      <c r="H135" t="s">
        <v>846</v>
      </c>
      <c r="I135" s="16" t="s">
        <v>85</v>
      </c>
      <c r="J135" s="17" t="s">
        <v>201</v>
      </c>
      <c r="K135" s="18">
        <v>30078</v>
      </c>
      <c r="L135" s="16" t="s">
        <v>98</v>
      </c>
      <c r="M135" s="19">
        <v>4476</v>
      </c>
      <c r="N135" s="21">
        <v>70000000</v>
      </c>
      <c r="O135" s="36">
        <v>70000000</v>
      </c>
      <c r="P135" s="63">
        <f>[1]!EUROCONVERT(O135,"ITL","EUR")</f>
        <v>36151.98</v>
      </c>
    </row>
    <row r="136" spans="1:16" ht="15">
      <c r="A136" s="16" t="s">
        <v>199</v>
      </c>
      <c r="B136" s="16" t="s">
        <v>188</v>
      </c>
      <c r="C136" s="16" t="s">
        <v>200</v>
      </c>
      <c r="D136" s="16" t="s">
        <v>203</v>
      </c>
      <c r="E136" s="16" t="s">
        <v>83</v>
      </c>
      <c r="F136" s="16" t="s">
        <v>123</v>
      </c>
      <c r="G136" s="16" t="s">
        <v>202</v>
      </c>
      <c r="H136" t="s">
        <v>846</v>
      </c>
      <c r="I136" s="16" t="s">
        <v>85</v>
      </c>
      <c r="J136" s="17" t="s">
        <v>201</v>
      </c>
      <c r="K136" s="18">
        <v>30078</v>
      </c>
      <c r="L136" s="16" t="s">
        <v>98</v>
      </c>
      <c r="M136" s="19">
        <v>4475</v>
      </c>
      <c r="N136" s="21">
        <v>46250000</v>
      </c>
      <c r="O136" s="36">
        <v>46250000</v>
      </c>
      <c r="P136" s="63">
        <f>[1]!EUROCONVERT(O136,"ITL","EUR")</f>
        <v>23886.13</v>
      </c>
    </row>
    <row r="137" spans="1:16" ht="15">
      <c r="A137" s="16" t="s">
        <v>199</v>
      </c>
      <c r="B137" s="16" t="s">
        <v>188</v>
      </c>
      <c r="C137" s="16" t="s">
        <v>200</v>
      </c>
      <c r="D137" s="16" t="s">
        <v>204</v>
      </c>
      <c r="E137" s="16" t="s">
        <v>83</v>
      </c>
      <c r="F137" s="16" t="s">
        <v>123</v>
      </c>
      <c r="G137" s="16" t="s">
        <v>202</v>
      </c>
      <c r="H137" t="s">
        <v>846</v>
      </c>
      <c r="I137" s="16" t="s">
        <v>85</v>
      </c>
      <c r="J137" s="17" t="s">
        <v>201</v>
      </c>
      <c r="K137" s="18">
        <v>30078</v>
      </c>
      <c r="L137" s="16" t="s">
        <v>98</v>
      </c>
      <c r="M137" s="19">
        <v>4474</v>
      </c>
      <c r="N137" s="21">
        <v>46250000</v>
      </c>
      <c r="O137" s="36">
        <v>46250000</v>
      </c>
      <c r="P137" s="63">
        <f>[1]!EUROCONVERT(O137,"ITL","EUR")</f>
        <v>23886.13</v>
      </c>
    </row>
    <row r="138" spans="1:16" ht="15">
      <c r="A138" s="16" t="s">
        <v>199</v>
      </c>
      <c r="B138" s="16" t="s">
        <v>188</v>
      </c>
      <c r="C138" s="16" t="s">
        <v>200</v>
      </c>
      <c r="D138" s="16" t="s">
        <v>205</v>
      </c>
      <c r="E138" s="16" t="s">
        <v>83</v>
      </c>
      <c r="F138" s="16" t="s">
        <v>131</v>
      </c>
      <c r="G138" s="16" t="s">
        <v>202</v>
      </c>
      <c r="H138" t="s">
        <v>846</v>
      </c>
      <c r="I138" s="16" t="s">
        <v>85</v>
      </c>
      <c r="J138" s="17" t="s">
        <v>201</v>
      </c>
      <c r="K138" s="18">
        <v>30078</v>
      </c>
      <c r="L138" s="16" t="s">
        <v>98</v>
      </c>
      <c r="M138" s="19">
        <v>4473</v>
      </c>
      <c r="N138" s="21">
        <v>70000000</v>
      </c>
      <c r="O138" s="36">
        <v>70000000</v>
      </c>
      <c r="P138" s="63">
        <f>[1]!EUROCONVERT(O138,"ITL","EUR")</f>
        <v>36151.98</v>
      </c>
    </row>
    <row r="139" spans="1:16" ht="15">
      <c r="A139" s="16" t="s">
        <v>199</v>
      </c>
      <c r="B139" s="16" t="s">
        <v>126</v>
      </c>
      <c r="C139" s="16" t="s">
        <v>200</v>
      </c>
      <c r="D139" s="16" t="s">
        <v>206</v>
      </c>
      <c r="E139" s="16" t="s">
        <v>83</v>
      </c>
      <c r="F139" s="16" t="s">
        <v>131</v>
      </c>
      <c r="G139" s="16" t="s">
        <v>202</v>
      </c>
      <c r="H139" t="s">
        <v>846</v>
      </c>
      <c r="I139" s="16" t="s">
        <v>85</v>
      </c>
      <c r="J139" s="17" t="s">
        <v>201</v>
      </c>
      <c r="K139" s="18">
        <v>30078</v>
      </c>
      <c r="L139" s="16" t="s">
        <v>98</v>
      </c>
      <c r="M139" s="19">
        <v>4472</v>
      </c>
      <c r="N139" s="21">
        <v>70000000</v>
      </c>
      <c r="O139" s="36">
        <v>70000000</v>
      </c>
      <c r="P139" s="63">
        <f>[1]!EUROCONVERT(O139,"ITL","EUR")</f>
        <v>36151.98</v>
      </c>
    </row>
    <row r="140" spans="1:16" ht="15">
      <c r="A140" s="16" t="s">
        <v>199</v>
      </c>
      <c r="B140" s="16" t="s">
        <v>126</v>
      </c>
      <c r="C140" s="16" t="s">
        <v>200</v>
      </c>
      <c r="D140" s="16" t="s">
        <v>207</v>
      </c>
      <c r="E140" s="16" t="s">
        <v>83</v>
      </c>
      <c r="F140" s="16" t="s">
        <v>123</v>
      </c>
      <c r="G140" s="16" t="s">
        <v>202</v>
      </c>
      <c r="H140" t="s">
        <v>846</v>
      </c>
      <c r="I140" s="16" t="s">
        <v>85</v>
      </c>
      <c r="J140" s="17" t="s">
        <v>201</v>
      </c>
      <c r="K140" s="18">
        <v>30078</v>
      </c>
      <c r="L140" s="16" t="s">
        <v>98</v>
      </c>
      <c r="M140" s="19">
        <v>4471</v>
      </c>
      <c r="N140" s="21">
        <v>46250000</v>
      </c>
      <c r="O140" s="36">
        <v>46250000</v>
      </c>
      <c r="P140" s="63">
        <f>[1]!EUROCONVERT(O140,"ITL","EUR")</f>
        <v>23886.13</v>
      </c>
    </row>
    <row r="141" spans="1:16" ht="15">
      <c r="A141" s="16" t="s">
        <v>199</v>
      </c>
      <c r="B141" s="16" t="s">
        <v>126</v>
      </c>
      <c r="C141" s="16" t="s">
        <v>200</v>
      </c>
      <c r="D141" s="16" t="s">
        <v>208</v>
      </c>
      <c r="E141" s="16" t="s">
        <v>83</v>
      </c>
      <c r="F141" s="16" t="s">
        <v>123</v>
      </c>
      <c r="G141" s="16" t="s">
        <v>202</v>
      </c>
      <c r="H141" t="s">
        <v>846</v>
      </c>
      <c r="I141" s="16" t="s">
        <v>85</v>
      </c>
      <c r="J141" s="17" t="s">
        <v>201</v>
      </c>
      <c r="K141" s="18">
        <v>30078</v>
      </c>
      <c r="L141" s="16" t="s">
        <v>98</v>
      </c>
      <c r="M141" s="19">
        <v>4470</v>
      </c>
      <c r="N141" s="21">
        <v>46250000</v>
      </c>
      <c r="O141" s="36">
        <v>46250000</v>
      </c>
      <c r="P141" s="63">
        <f>[1]!EUROCONVERT(O141,"ITL","EUR")</f>
        <v>23886.13</v>
      </c>
    </row>
    <row r="142" spans="1:16" ht="15">
      <c r="A142" s="16" t="s">
        <v>199</v>
      </c>
      <c r="B142" s="16" t="s">
        <v>126</v>
      </c>
      <c r="C142" s="16" t="s">
        <v>200</v>
      </c>
      <c r="D142" s="16" t="s">
        <v>208</v>
      </c>
      <c r="E142" s="16" t="s">
        <v>83</v>
      </c>
      <c r="F142" s="16" t="s">
        <v>131</v>
      </c>
      <c r="G142" s="16" t="s">
        <v>202</v>
      </c>
      <c r="H142" t="s">
        <v>846</v>
      </c>
      <c r="I142" s="16" t="s">
        <v>85</v>
      </c>
      <c r="J142" s="17" t="s">
        <v>201</v>
      </c>
      <c r="K142" s="18">
        <v>30078</v>
      </c>
      <c r="L142" s="16" t="s">
        <v>98</v>
      </c>
      <c r="M142" s="19">
        <v>4469</v>
      </c>
      <c r="N142" s="21">
        <v>70000000</v>
      </c>
      <c r="O142" s="36">
        <v>70000000</v>
      </c>
      <c r="P142" s="63">
        <f>[1]!EUROCONVERT(O142,"ITL","EUR")</f>
        <v>36151.98</v>
      </c>
    </row>
    <row r="143" spans="1:16" ht="15">
      <c r="A143" s="16" t="s">
        <v>199</v>
      </c>
      <c r="B143" s="16" t="s">
        <v>180</v>
      </c>
      <c r="C143" s="16" t="s">
        <v>200</v>
      </c>
      <c r="D143" s="16" t="s">
        <v>194</v>
      </c>
      <c r="E143" s="16" t="s">
        <v>83</v>
      </c>
      <c r="F143" s="16" t="s">
        <v>123</v>
      </c>
      <c r="G143" s="16" t="s">
        <v>202</v>
      </c>
      <c r="H143" t="s">
        <v>846</v>
      </c>
      <c r="I143" s="16" t="s">
        <v>85</v>
      </c>
      <c r="J143" s="17" t="s">
        <v>201</v>
      </c>
      <c r="K143" s="18">
        <v>30078</v>
      </c>
      <c r="L143" s="16" t="s">
        <v>98</v>
      </c>
      <c r="M143" s="19">
        <v>4431</v>
      </c>
      <c r="N143" s="21">
        <v>46250000</v>
      </c>
      <c r="O143" s="36">
        <v>46250000</v>
      </c>
      <c r="P143" s="63">
        <f>[1]!EUROCONVERT(O143,"ITL","EUR")</f>
        <v>23886.13</v>
      </c>
    </row>
    <row r="144" spans="1:16" ht="15">
      <c r="A144" s="16" t="s">
        <v>199</v>
      </c>
      <c r="B144" s="16" t="s">
        <v>106</v>
      </c>
      <c r="C144" s="16" t="s">
        <v>200</v>
      </c>
      <c r="D144" s="16" t="s">
        <v>180</v>
      </c>
      <c r="E144" s="16" t="s">
        <v>83</v>
      </c>
      <c r="F144" s="16" t="s">
        <v>131</v>
      </c>
      <c r="G144" s="16" t="s">
        <v>202</v>
      </c>
      <c r="H144" t="s">
        <v>846</v>
      </c>
      <c r="I144" s="16" t="s">
        <v>85</v>
      </c>
      <c r="J144" s="17" t="s">
        <v>201</v>
      </c>
      <c r="K144" s="18">
        <v>30078</v>
      </c>
      <c r="L144" s="16" t="s">
        <v>98</v>
      </c>
      <c r="M144" s="19">
        <v>4440</v>
      </c>
      <c r="N144" s="21">
        <v>70000000</v>
      </c>
      <c r="O144" s="36">
        <v>70000000</v>
      </c>
      <c r="P144" s="63">
        <f>[1]!EUROCONVERT(O144,"ITL","EUR")</f>
        <v>36151.98</v>
      </c>
    </row>
    <row r="145" spans="1:16" ht="15">
      <c r="A145" s="16" t="s">
        <v>199</v>
      </c>
      <c r="B145" s="16" t="s">
        <v>106</v>
      </c>
      <c r="C145" s="16" t="s">
        <v>200</v>
      </c>
      <c r="D145" s="16" t="s">
        <v>183</v>
      </c>
      <c r="E145" s="16" t="s">
        <v>83</v>
      </c>
      <c r="F145" s="16" t="s">
        <v>123</v>
      </c>
      <c r="G145" s="16" t="s">
        <v>202</v>
      </c>
      <c r="H145" t="s">
        <v>846</v>
      </c>
      <c r="I145" s="16" t="s">
        <v>85</v>
      </c>
      <c r="J145" s="17" t="s">
        <v>201</v>
      </c>
      <c r="K145" s="18">
        <v>30078</v>
      </c>
      <c r="L145" s="16" t="s">
        <v>98</v>
      </c>
      <c r="M145" s="19">
        <v>4441</v>
      </c>
      <c r="N145" s="21">
        <v>38750000</v>
      </c>
      <c r="O145" s="36">
        <v>38750000</v>
      </c>
      <c r="P145" s="63">
        <f>[1]!EUROCONVERT(O145,"ITL","EUR")</f>
        <v>20012.7</v>
      </c>
    </row>
    <row r="146" spans="1:16" ht="15">
      <c r="A146" s="16" t="s">
        <v>199</v>
      </c>
      <c r="B146" s="16" t="s">
        <v>180</v>
      </c>
      <c r="C146" s="16" t="s">
        <v>200</v>
      </c>
      <c r="D146" s="16" t="s">
        <v>186</v>
      </c>
      <c r="E146" s="16" t="s">
        <v>83</v>
      </c>
      <c r="F146" s="16" t="s">
        <v>131</v>
      </c>
      <c r="G146" s="16" t="s">
        <v>202</v>
      </c>
      <c r="H146" t="s">
        <v>846</v>
      </c>
      <c r="I146" s="16" t="s">
        <v>85</v>
      </c>
      <c r="J146" s="17" t="s">
        <v>201</v>
      </c>
      <c r="K146" s="18">
        <v>30078</v>
      </c>
      <c r="L146" s="16" t="s">
        <v>98</v>
      </c>
      <c r="M146" s="19">
        <v>4430</v>
      </c>
      <c r="N146" s="21">
        <v>70000000</v>
      </c>
      <c r="O146" s="36">
        <v>70000000</v>
      </c>
      <c r="P146" s="63">
        <f>[1]!EUROCONVERT(O146,"ITL","EUR")</f>
        <v>36151.98</v>
      </c>
    </row>
    <row r="147" spans="1:16" ht="15">
      <c r="A147" s="16" t="s">
        <v>199</v>
      </c>
      <c r="B147" s="16" t="s">
        <v>180</v>
      </c>
      <c r="C147" s="16" t="s">
        <v>200</v>
      </c>
      <c r="D147" s="16" t="s">
        <v>98</v>
      </c>
      <c r="E147" s="16" t="s">
        <v>83</v>
      </c>
      <c r="F147" s="16" t="s">
        <v>123</v>
      </c>
      <c r="G147" s="16" t="s">
        <v>202</v>
      </c>
      <c r="H147" t="s">
        <v>846</v>
      </c>
      <c r="I147" s="16" t="s">
        <v>85</v>
      </c>
      <c r="J147" s="17" t="s">
        <v>201</v>
      </c>
      <c r="K147" s="18">
        <v>30078</v>
      </c>
      <c r="L147" s="16" t="s">
        <v>98</v>
      </c>
      <c r="M147" s="19">
        <v>4432</v>
      </c>
      <c r="N147" s="21">
        <v>46250000</v>
      </c>
      <c r="O147" s="36">
        <v>46250000</v>
      </c>
      <c r="P147" s="63">
        <f>[1]!EUROCONVERT(O147,"ITL","EUR")</f>
        <v>23886.13</v>
      </c>
    </row>
    <row r="148" spans="1:16" ht="15">
      <c r="A148" s="16" t="s">
        <v>199</v>
      </c>
      <c r="B148" s="16" t="s">
        <v>180</v>
      </c>
      <c r="C148" s="16" t="s">
        <v>200</v>
      </c>
      <c r="D148" s="16" t="s">
        <v>181</v>
      </c>
      <c r="E148" s="16" t="s">
        <v>83</v>
      </c>
      <c r="F148" s="16" t="s">
        <v>131</v>
      </c>
      <c r="G148" s="16" t="s">
        <v>202</v>
      </c>
      <c r="H148" t="s">
        <v>846</v>
      </c>
      <c r="I148" s="16" t="s">
        <v>85</v>
      </c>
      <c r="J148" s="17" t="s">
        <v>201</v>
      </c>
      <c r="K148" s="18">
        <v>30078</v>
      </c>
      <c r="L148" s="16" t="s">
        <v>98</v>
      </c>
      <c r="M148" s="19">
        <v>4433</v>
      </c>
      <c r="N148" s="21">
        <v>70000000</v>
      </c>
      <c r="O148" s="36">
        <v>70000000</v>
      </c>
      <c r="P148" s="63">
        <f>[1]!EUROCONVERT(O148,"ITL","EUR")</f>
        <v>36151.98</v>
      </c>
    </row>
    <row r="149" spans="1:16" ht="15">
      <c r="A149" s="16" t="s">
        <v>199</v>
      </c>
      <c r="B149" s="16" t="s">
        <v>183</v>
      </c>
      <c r="C149" s="16" t="s">
        <v>200</v>
      </c>
      <c r="D149" s="16" t="s">
        <v>185</v>
      </c>
      <c r="E149" s="16" t="s">
        <v>83</v>
      </c>
      <c r="F149" s="16" t="s">
        <v>131</v>
      </c>
      <c r="G149" s="16" t="s">
        <v>202</v>
      </c>
      <c r="H149" t="s">
        <v>846</v>
      </c>
      <c r="I149" s="16" t="s">
        <v>85</v>
      </c>
      <c r="J149" s="17" t="s">
        <v>201</v>
      </c>
      <c r="K149" s="18">
        <v>30078</v>
      </c>
      <c r="L149" s="16" t="s">
        <v>98</v>
      </c>
      <c r="M149" s="19">
        <v>4434</v>
      </c>
      <c r="N149" s="21">
        <v>70000000</v>
      </c>
      <c r="O149" s="36">
        <v>70000000</v>
      </c>
      <c r="P149" s="63">
        <f>[1]!EUROCONVERT(O149,"ITL","EUR")</f>
        <v>36151.98</v>
      </c>
    </row>
    <row r="150" spans="1:16" ht="15">
      <c r="A150" s="16" t="s">
        <v>199</v>
      </c>
      <c r="B150" s="16" t="s">
        <v>183</v>
      </c>
      <c r="C150" s="16" t="s">
        <v>200</v>
      </c>
      <c r="D150" s="16" t="s">
        <v>195</v>
      </c>
      <c r="E150" s="16" t="s">
        <v>83</v>
      </c>
      <c r="F150" s="16" t="s">
        <v>123</v>
      </c>
      <c r="G150" s="16" t="s">
        <v>202</v>
      </c>
      <c r="H150" t="s">
        <v>846</v>
      </c>
      <c r="I150" s="16" t="s">
        <v>85</v>
      </c>
      <c r="J150" s="17" t="s">
        <v>201</v>
      </c>
      <c r="K150" s="18">
        <v>30078</v>
      </c>
      <c r="L150" s="16" t="s">
        <v>98</v>
      </c>
      <c r="M150" s="19">
        <v>4435</v>
      </c>
      <c r="N150" s="21">
        <v>46250000</v>
      </c>
      <c r="O150" s="36">
        <v>46250000</v>
      </c>
      <c r="P150" s="63">
        <f>[1]!EUROCONVERT(O150,"ITL","EUR")</f>
        <v>23886.13</v>
      </c>
    </row>
    <row r="151" spans="1:16" ht="15">
      <c r="A151" s="16" t="s">
        <v>199</v>
      </c>
      <c r="B151" s="16" t="s">
        <v>183</v>
      </c>
      <c r="C151" s="16" t="s">
        <v>200</v>
      </c>
      <c r="D151" s="16" t="s">
        <v>196</v>
      </c>
      <c r="E151" s="16" t="s">
        <v>83</v>
      </c>
      <c r="F151" s="16" t="s">
        <v>123</v>
      </c>
      <c r="G151" s="16" t="s">
        <v>202</v>
      </c>
      <c r="H151" t="s">
        <v>846</v>
      </c>
      <c r="I151" s="16" t="s">
        <v>85</v>
      </c>
      <c r="J151" s="17" t="s">
        <v>201</v>
      </c>
      <c r="K151" s="18">
        <v>30078</v>
      </c>
      <c r="L151" s="16" t="s">
        <v>98</v>
      </c>
      <c r="M151" s="19">
        <v>4436</v>
      </c>
      <c r="N151" s="21">
        <v>46250000</v>
      </c>
      <c r="O151" s="36">
        <v>46250000</v>
      </c>
      <c r="P151" s="63">
        <f>[1]!EUROCONVERT(O151,"ITL","EUR")</f>
        <v>23886.13</v>
      </c>
    </row>
    <row r="152" spans="1:16" ht="15">
      <c r="A152" s="16" t="s">
        <v>199</v>
      </c>
      <c r="B152" s="16" t="s">
        <v>183</v>
      </c>
      <c r="C152" s="16" t="s">
        <v>200</v>
      </c>
      <c r="D152" s="16" t="s">
        <v>126</v>
      </c>
      <c r="E152" s="16" t="s">
        <v>83</v>
      </c>
      <c r="F152" s="16" t="s">
        <v>131</v>
      </c>
      <c r="G152" s="16" t="s">
        <v>202</v>
      </c>
      <c r="H152" t="s">
        <v>846</v>
      </c>
      <c r="I152" s="16" t="s">
        <v>85</v>
      </c>
      <c r="J152" s="17" t="s">
        <v>201</v>
      </c>
      <c r="K152" s="18">
        <v>30078</v>
      </c>
      <c r="L152" s="16" t="s">
        <v>98</v>
      </c>
      <c r="M152" s="19">
        <v>4437</v>
      </c>
      <c r="N152" s="21">
        <v>70000000</v>
      </c>
      <c r="O152" s="36">
        <v>70000000</v>
      </c>
      <c r="P152" s="63">
        <f>[1]!EUROCONVERT(O152,"ITL","EUR")</f>
        <v>36151.98</v>
      </c>
    </row>
    <row r="153" spans="1:16" ht="15">
      <c r="A153" s="16" t="s">
        <v>199</v>
      </c>
      <c r="B153" s="16" t="s">
        <v>106</v>
      </c>
      <c r="C153" s="16" t="s">
        <v>200</v>
      </c>
      <c r="D153" s="16" t="s">
        <v>184</v>
      </c>
      <c r="E153" s="16" t="s">
        <v>83</v>
      </c>
      <c r="F153" s="16" t="s">
        <v>131</v>
      </c>
      <c r="G153" s="16" t="s">
        <v>202</v>
      </c>
      <c r="H153" t="s">
        <v>846</v>
      </c>
      <c r="I153" s="16" t="s">
        <v>85</v>
      </c>
      <c r="J153" s="17" t="s">
        <v>201</v>
      </c>
      <c r="K153" s="18">
        <v>30078</v>
      </c>
      <c r="L153" s="16" t="s">
        <v>98</v>
      </c>
      <c r="M153" s="19">
        <v>4439</v>
      </c>
      <c r="N153" s="21">
        <v>70000000</v>
      </c>
      <c r="O153" s="36">
        <v>70000000</v>
      </c>
      <c r="P153" s="63">
        <f>[1]!EUROCONVERT(O153,"ITL","EUR")</f>
        <v>36151.98</v>
      </c>
    </row>
    <row r="154" spans="1:16" ht="15">
      <c r="A154" s="16" t="s">
        <v>199</v>
      </c>
      <c r="B154" s="16" t="s">
        <v>184</v>
      </c>
      <c r="C154" s="16" t="s">
        <v>200</v>
      </c>
      <c r="D154" s="16" t="s">
        <v>187</v>
      </c>
      <c r="E154" s="16" t="s">
        <v>83</v>
      </c>
      <c r="F154" s="16" t="s">
        <v>164</v>
      </c>
      <c r="G154" s="16" t="s">
        <v>202</v>
      </c>
      <c r="H154" t="s">
        <v>846</v>
      </c>
      <c r="I154" s="16" t="s">
        <v>85</v>
      </c>
      <c r="J154" s="17" t="s">
        <v>201</v>
      </c>
      <c r="K154" s="18">
        <v>30078</v>
      </c>
      <c r="L154" s="16" t="s">
        <v>98</v>
      </c>
      <c r="M154" s="19">
        <v>4429</v>
      </c>
      <c r="N154" s="21">
        <v>70000000</v>
      </c>
      <c r="O154" s="36">
        <v>70000000</v>
      </c>
      <c r="P154" s="63">
        <f>[1]!EUROCONVERT(O154,"ITL","EUR")</f>
        <v>36151.98</v>
      </c>
    </row>
    <row r="155" spans="1:17" s="94" customFormat="1" ht="16.5">
      <c r="A155" s="97" t="s">
        <v>209</v>
      </c>
      <c r="B155" s="97"/>
      <c r="C155" s="97"/>
      <c r="D155" s="97"/>
      <c r="E155" s="97"/>
      <c r="F155" s="97"/>
      <c r="G155" s="97"/>
      <c r="H155" s="97"/>
      <c r="I155" s="97"/>
      <c r="J155" s="98"/>
      <c r="K155" s="99"/>
      <c r="L155" s="97"/>
      <c r="M155" s="100"/>
      <c r="N155" s="101">
        <v>1387500000</v>
      </c>
      <c r="O155" s="177">
        <f>SUBTOTAL(9,O131:O154)</f>
        <v>1387500000</v>
      </c>
      <c r="P155" s="102">
        <f>[1]!EUROCONVERT(O155,"ITL","EUR")</f>
        <v>716583.95</v>
      </c>
      <c r="Q155" s="165">
        <v>716583.95</v>
      </c>
    </row>
    <row r="156" spans="1:16" ht="15">
      <c r="A156" s="20"/>
      <c r="B156" s="16"/>
      <c r="C156" s="16"/>
      <c r="D156" s="16"/>
      <c r="E156" s="16"/>
      <c r="F156" s="16"/>
      <c r="G156" s="16"/>
      <c r="H156" s="16"/>
      <c r="I156" s="16"/>
      <c r="J156" s="17"/>
      <c r="K156" s="18"/>
      <c r="L156" s="16"/>
      <c r="M156" s="19"/>
      <c r="N156" s="21"/>
      <c r="O156" s="36"/>
      <c r="P156" s="63"/>
    </row>
    <row r="157" spans="1:16" ht="15">
      <c r="A157" s="16" t="s">
        <v>212</v>
      </c>
      <c r="B157" s="16" t="s">
        <v>213</v>
      </c>
      <c r="C157" s="16" t="s">
        <v>85</v>
      </c>
      <c r="D157" s="16" t="s">
        <v>207</v>
      </c>
      <c r="E157" s="16" t="s">
        <v>83</v>
      </c>
      <c r="F157" s="16" t="s">
        <v>164</v>
      </c>
      <c r="G157" s="16" t="s">
        <v>124</v>
      </c>
      <c r="H157" t="s">
        <v>846</v>
      </c>
      <c r="I157" s="16" t="s">
        <v>85</v>
      </c>
      <c r="J157" s="17" t="s">
        <v>214</v>
      </c>
      <c r="K157" s="18">
        <v>32529</v>
      </c>
      <c r="L157" s="16" t="s">
        <v>98</v>
      </c>
      <c r="M157" s="19">
        <v>4075</v>
      </c>
      <c r="N157" s="21">
        <v>137250000</v>
      </c>
      <c r="O157" s="36">
        <v>137250000</v>
      </c>
      <c r="P157" s="63">
        <f>[1]!EUROCONVERT(O157,"ITL","EUR")</f>
        <v>70883.71</v>
      </c>
    </row>
    <row r="158" spans="1:16" ht="15">
      <c r="A158" s="16" t="s">
        <v>212</v>
      </c>
      <c r="B158" s="16" t="s">
        <v>215</v>
      </c>
      <c r="C158" s="16" t="s">
        <v>85</v>
      </c>
      <c r="D158" s="16" t="s">
        <v>216</v>
      </c>
      <c r="E158" s="16" t="s">
        <v>83</v>
      </c>
      <c r="F158" s="16" t="s">
        <v>164</v>
      </c>
      <c r="G158" s="16" t="s">
        <v>124</v>
      </c>
      <c r="H158" t="s">
        <v>846</v>
      </c>
      <c r="I158" s="16" t="s">
        <v>85</v>
      </c>
      <c r="J158" s="17" t="s">
        <v>214</v>
      </c>
      <c r="K158" s="18">
        <v>32529</v>
      </c>
      <c r="L158" s="16" t="s">
        <v>98</v>
      </c>
      <c r="M158" s="19">
        <v>4082</v>
      </c>
      <c r="N158" s="21">
        <v>162000000</v>
      </c>
      <c r="O158" s="36">
        <v>162000000</v>
      </c>
      <c r="P158" s="63">
        <f>[1]!EUROCONVERT(O158,"ITL","EUR")</f>
        <v>83666.02</v>
      </c>
    </row>
    <row r="159" spans="1:16" ht="15">
      <c r="A159" s="16" t="s">
        <v>212</v>
      </c>
      <c r="B159" s="16" t="s">
        <v>217</v>
      </c>
      <c r="C159" s="16" t="s">
        <v>85</v>
      </c>
      <c r="D159" s="16" t="s">
        <v>191</v>
      </c>
      <c r="E159" s="16" t="s">
        <v>83</v>
      </c>
      <c r="F159" s="16" t="s">
        <v>164</v>
      </c>
      <c r="G159" s="16" t="s">
        <v>124</v>
      </c>
      <c r="H159" t="s">
        <v>846</v>
      </c>
      <c r="I159" s="16" t="s">
        <v>85</v>
      </c>
      <c r="J159" s="17" t="s">
        <v>214</v>
      </c>
      <c r="K159" s="18">
        <v>32529</v>
      </c>
      <c r="L159" s="16" t="s">
        <v>98</v>
      </c>
      <c r="M159" s="19">
        <v>4069</v>
      </c>
      <c r="N159" s="21">
        <v>162000000</v>
      </c>
      <c r="O159" s="36">
        <v>162000000</v>
      </c>
      <c r="P159" s="63">
        <f>[1]!EUROCONVERT(O159,"ITL","EUR")</f>
        <v>83666.02</v>
      </c>
    </row>
    <row r="160" spans="1:16" ht="15">
      <c r="A160" s="16" t="s">
        <v>212</v>
      </c>
      <c r="B160" s="16" t="s">
        <v>217</v>
      </c>
      <c r="C160" s="16" t="s">
        <v>85</v>
      </c>
      <c r="D160" s="16" t="s">
        <v>193</v>
      </c>
      <c r="E160" s="16" t="s">
        <v>83</v>
      </c>
      <c r="F160" s="16" t="s">
        <v>164</v>
      </c>
      <c r="G160" s="16" t="s">
        <v>124</v>
      </c>
      <c r="H160" t="s">
        <v>846</v>
      </c>
      <c r="I160" s="16" t="s">
        <v>85</v>
      </c>
      <c r="J160" s="17" t="s">
        <v>214</v>
      </c>
      <c r="K160" s="18">
        <v>32529</v>
      </c>
      <c r="L160" s="16" t="s">
        <v>98</v>
      </c>
      <c r="M160" s="19">
        <v>4067</v>
      </c>
      <c r="N160" s="21">
        <v>137250000</v>
      </c>
      <c r="O160" s="36">
        <v>137250000</v>
      </c>
      <c r="P160" s="63">
        <f>[1]!EUROCONVERT(O160,"ITL","EUR")</f>
        <v>70883.71</v>
      </c>
    </row>
    <row r="161" spans="1:16" ht="15">
      <c r="A161" s="16" t="s">
        <v>212</v>
      </c>
      <c r="B161" s="16" t="s">
        <v>218</v>
      </c>
      <c r="C161" s="16" t="s">
        <v>85</v>
      </c>
      <c r="D161" s="16" t="s">
        <v>203</v>
      </c>
      <c r="E161" s="16" t="s">
        <v>83</v>
      </c>
      <c r="F161" s="16" t="s">
        <v>164</v>
      </c>
      <c r="G161" s="16" t="s">
        <v>124</v>
      </c>
      <c r="H161" t="s">
        <v>846</v>
      </c>
      <c r="I161" s="16" t="s">
        <v>85</v>
      </c>
      <c r="J161" s="17" t="s">
        <v>214</v>
      </c>
      <c r="K161" s="18">
        <v>32529</v>
      </c>
      <c r="L161" s="16" t="s">
        <v>98</v>
      </c>
      <c r="M161" s="19">
        <v>4071</v>
      </c>
      <c r="N161" s="21">
        <v>137250000</v>
      </c>
      <c r="O161" s="36">
        <v>137250000</v>
      </c>
      <c r="P161" s="63">
        <f>[1]!EUROCONVERT(O161,"ITL","EUR")</f>
        <v>70883.71</v>
      </c>
    </row>
    <row r="162" spans="1:16" ht="15">
      <c r="A162" s="16" t="s">
        <v>212</v>
      </c>
      <c r="B162" s="16" t="s">
        <v>215</v>
      </c>
      <c r="C162" s="16" t="s">
        <v>85</v>
      </c>
      <c r="D162" s="16" t="s">
        <v>219</v>
      </c>
      <c r="E162" s="16" t="s">
        <v>83</v>
      </c>
      <c r="F162" s="16" t="s">
        <v>164</v>
      </c>
      <c r="G162" s="16" t="s">
        <v>124</v>
      </c>
      <c r="H162" t="s">
        <v>846</v>
      </c>
      <c r="I162" s="16" t="s">
        <v>85</v>
      </c>
      <c r="J162" s="17" t="s">
        <v>214</v>
      </c>
      <c r="K162" s="18">
        <v>32529</v>
      </c>
      <c r="L162" s="16" t="s">
        <v>98</v>
      </c>
      <c r="M162" s="19">
        <v>4081</v>
      </c>
      <c r="N162" s="21">
        <v>162000000</v>
      </c>
      <c r="O162" s="36">
        <v>162000000</v>
      </c>
      <c r="P162" s="63">
        <f>[1]!EUROCONVERT(O162,"ITL","EUR")</f>
        <v>83666.02</v>
      </c>
    </row>
    <row r="163" spans="1:16" ht="15">
      <c r="A163" s="16" t="s">
        <v>212</v>
      </c>
      <c r="B163" s="16" t="s">
        <v>218</v>
      </c>
      <c r="C163" s="16" t="s">
        <v>85</v>
      </c>
      <c r="D163" s="16" t="s">
        <v>205</v>
      </c>
      <c r="E163" s="16" t="s">
        <v>83</v>
      </c>
      <c r="F163" s="16" t="s">
        <v>164</v>
      </c>
      <c r="G163" s="16" t="s">
        <v>124</v>
      </c>
      <c r="H163" t="s">
        <v>846</v>
      </c>
      <c r="I163" s="16" t="s">
        <v>85</v>
      </c>
      <c r="J163" s="17" t="s">
        <v>214</v>
      </c>
      <c r="K163" s="18">
        <v>32529</v>
      </c>
      <c r="L163" s="16" t="s">
        <v>98</v>
      </c>
      <c r="M163" s="19">
        <v>4073</v>
      </c>
      <c r="N163" s="21">
        <v>162000000</v>
      </c>
      <c r="O163" s="36">
        <v>162000000</v>
      </c>
      <c r="P163" s="63">
        <f>[1]!EUROCONVERT(O163,"ITL","EUR")</f>
        <v>83666.02</v>
      </c>
    </row>
    <row r="164" spans="1:16" ht="15">
      <c r="A164" s="16" t="s">
        <v>212</v>
      </c>
      <c r="B164" s="16" t="s">
        <v>196</v>
      </c>
      <c r="C164" s="16" t="s">
        <v>85</v>
      </c>
      <c r="D164" s="16" t="s">
        <v>220</v>
      </c>
      <c r="E164" s="16" t="s">
        <v>83</v>
      </c>
      <c r="F164" s="16" t="s">
        <v>164</v>
      </c>
      <c r="G164" s="16" t="s">
        <v>124</v>
      </c>
      <c r="H164" t="s">
        <v>846</v>
      </c>
      <c r="I164" s="16" t="s">
        <v>85</v>
      </c>
      <c r="J164" s="17" t="s">
        <v>214</v>
      </c>
      <c r="K164" s="18">
        <v>32529</v>
      </c>
      <c r="L164" s="16" t="s">
        <v>98</v>
      </c>
      <c r="M164" s="19">
        <v>4083</v>
      </c>
      <c r="N164" s="21">
        <v>288000000</v>
      </c>
      <c r="O164" s="36">
        <v>288000000</v>
      </c>
      <c r="P164" s="63">
        <f>[1]!EUROCONVERT(O164,"ITL","EUR")</f>
        <v>148739.59</v>
      </c>
    </row>
    <row r="165" spans="1:16" ht="15">
      <c r="A165" s="16" t="s">
        <v>212</v>
      </c>
      <c r="B165" s="16" t="s">
        <v>213</v>
      </c>
      <c r="C165" s="16" t="s">
        <v>85</v>
      </c>
      <c r="D165" s="16" t="s">
        <v>221</v>
      </c>
      <c r="E165" s="16" t="s">
        <v>83</v>
      </c>
      <c r="F165" s="16" t="s">
        <v>164</v>
      </c>
      <c r="G165" s="16" t="s">
        <v>124</v>
      </c>
      <c r="H165" t="s">
        <v>846</v>
      </c>
      <c r="I165" s="16" t="s">
        <v>85</v>
      </c>
      <c r="J165" s="17" t="s">
        <v>214</v>
      </c>
      <c r="K165" s="18">
        <v>32529</v>
      </c>
      <c r="L165" s="16" t="s">
        <v>98</v>
      </c>
      <c r="M165" s="19">
        <v>4077</v>
      </c>
      <c r="N165" s="21">
        <v>162000000</v>
      </c>
      <c r="O165" s="36">
        <v>162000000</v>
      </c>
      <c r="P165" s="63">
        <f>[1]!EUROCONVERT(O165,"ITL","EUR")</f>
        <v>83666.02</v>
      </c>
    </row>
    <row r="166" spans="1:16" ht="15">
      <c r="A166" s="16" t="s">
        <v>212</v>
      </c>
      <c r="B166" s="16" t="s">
        <v>215</v>
      </c>
      <c r="C166" s="16" t="s">
        <v>85</v>
      </c>
      <c r="D166" s="16" t="s">
        <v>222</v>
      </c>
      <c r="E166" s="16" t="s">
        <v>83</v>
      </c>
      <c r="F166" s="16" t="s">
        <v>164</v>
      </c>
      <c r="G166" s="16" t="s">
        <v>124</v>
      </c>
      <c r="H166" t="s">
        <v>846</v>
      </c>
      <c r="I166" s="16" t="s">
        <v>85</v>
      </c>
      <c r="J166" s="17" t="s">
        <v>214</v>
      </c>
      <c r="K166" s="18">
        <v>32529</v>
      </c>
      <c r="L166" s="16" t="s">
        <v>98</v>
      </c>
      <c r="M166" s="19">
        <v>4079</v>
      </c>
      <c r="N166" s="21">
        <v>137250000</v>
      </c>
      <c r="O166" s="36">
        <v>137250000</v>
      </c>
      <c r="P166" s="63">
        <f>[1]!EUROCONVERT(O166,"ITL","EUR")</f>
        <v>70883.71</v>
      </c>
    </row>
    <row r="167" spans="1:16" ht="15">
      <c r="A167" s="16" t="s">
        <v>212</v>
      </c>
      <c r="B167" s="16" t="s">
        <v>223</v>
      </c>
      <c r="C167" s="16" t="s">
        <v>85</v>
      </c>
      <c r="D167" s="16" t="s">
        <v>186</v>
      </c>
      <c r="E167" s="16" t="s">
        <v>83</v>
      </c>
      <c r="F167" s="16" t="s">
        <v>164</v>
      </c>
      <c r="G167" s="16" t="s">
        <v>124</v>
      </c>
      <c r="H167" t="s">
        <v>846</v>
      </c>
      <c r="I167" s="16" t="s">
        <v>85</v>
      </c>
      <c r="J167" s="17" t="s">
        <v>214</v>
      </c>
      <c r="K167" s="18">
        <v>32529</v>
      </c>
      <c r="L167" s="16" t="s">
        <v>98</v>
      </c>
      <c r="M167" s="19">
        <v>4065</v>
      </c>
      <c r="N167" s="21">
        <v>162000000</v>
      </c>
      <c r="O167" s="36">
        <v>162000000</v>
      </c>
      <c r="P167" s="63">
        <f>[1]!EUROCONVERT(O167,"ITL","EUR")</f>
        <v>83666.02</v>
      </c>
    </row>
    <row r="168" spans="1:16" ht="15">
      <c r="A168" s="16" t="s">
        <v>212</v>
      </c>
      <c r="B168" s="16" t="s">
        <v>213</v>
      </c>
      <c r="C168" s="16" t="s">
        <v>85</v>
      </c>
      <c r="D168" s="16" t="s">
        <v>224</v>
      </c>
      <c r="E168" s="16" t="s">
        <v>83</v>
      </c>
      <c r="F168" s="16" t="s">
        <v>164</v>
      </c>
      <c r="G168" s="16" t="s">
        <v>124</v>
      </c>
      <c r="H168" t="s">
        <v>846</v>
      </c>
      <c r="I168" s="16" t="s">
        <v>85</v>
      </c>
      <c r="J168" s="17" t="s">
        <v>214</v>
      </c>
      <c r="K168" s="18">
        <v>32529</v>
      </c>
      <c r="L168" s="16" t="s">
        <v>98</v>
      </c>
      <c r="M168" s="19">
        <v>4078</v>
      </c>
      <c r="N168" s="21">
        <v>162000000</v>
      </c>
      <c r="O168" s="36">
        <v>162000000</v>
      </c>
      <c r="P168" s="63">
        <f>[1]!EUROCONVERT(O168,"ITL","EUR")</f>
        <v>83666.02</v>
      </c>
    </row>
    <row r="169" spans="1:16" ht="15">
      <c r="A169" s="16" t="s">
        <v>212</v>
      </c>
      <c r="B169" s="16" t="s">
        <v>213</v>
      </c>
      <c r="C169" s="16" t="s">
        <v>85</v>
      </c>
      <c r="D169" s="16" t="s">
        <v>208</v>
      </c>
      <c r="E169" s="16" t="s">
        <v>83</v>
      </c>
      <c r="F169" s="16" t="s">
        <v>164</v>
      </c>
      <c r="G169" s="16" t="s">
        <v>124</v>
      </c>
      <c r="H169" t="s">
        <v>846</v>
      </c>
      <c r="I169" s="16" t="s">
        <v>85</v>
      </c>
      <c r="J169" s="17" t="s">
        <v>214</v>
      </c>
      <c r="K169" s="18">
        <v>32529</v>
      </c>
      <c r="L169" s="16" t="s">
        <v>98</v>
      </c>
      <c r="M169" s="19">
        <v>4076</v>
      </c>
      <c r="N169" s="21">
        <v>137250000</v>
      </c>
      <c r="O169" s="36">
        <v>137250000</v>
      </c>
      <c r="P169" s="63">
        <f>[1]!EUROCONVERT(O169,"ITL","EUR")</f>
        <v>70883.71</v>
      </c>
    </row>
    <row r="170" spans="1:16" ht="15">
      <c r="A170" s="16" t="s">
        <v>212</v>
      </c>
      <c r="B170" s="16" t="s">
        <v>218</v>
      </c>
      <c r="C170" s="16" t="s">
        <v>85</v>
      </c>
      <c r="D170" s="16" t="s">
        <v>206</v>
      </c>
      <c r="E170" s="16" t="s">
        <v>83</v>
      </c>
      <c r="F170" s="16" t="s">
        <v>164</v>
      </c>
      <c r="G170" s="16" t="s">
        <v>124</v>
      </c>
      <c r="H170" t="s">
        <v>846</v>
      </c>
      <c r="I170" s="16" t="s">
        <v>85</v>
      </c>
      <c r="J170" s="17" t="s">
        <v>214</v>
      </c>
      <c r="K170" s="18">
        <v>32529</v>
      </c>
      <c r="L170" s="16" t="s">
        <v>98</v>
      </c>
      <c r="M170" s="19">
        <v>4074</v>
      </c>
      <c r="N170" s="21">
        <v>162000000</v>
      </c>
      <c r="O170" s="36">
        <v>162000000</v>
      </c>
      <c r="P170" s="63">
        <f>[1]!EUROCONVERT(O170,"ITL","EUR")</f>
        <v>83666.02</v>
      </c>
    </row>
    <row r="171" spans="1:16" ht="15">
      <c r="A171" s="16" t="s">
        <v>212</v>
      </c>
      <c r="B171" s="16" t="s">
        <v>218</v>
      </c>
      <c r="C171" s="16" t="s">
        <v>85</v>
      </c>
      <c r="D171" s="16" t="s">
        <v>204</v>
      </c>
      <c r="E171" s="16" t="s">
        <v>83</v>
      </c>
      <c r="F171" s="16" t="s">
        <v>164</v>
      </c>
      <c r="G171" s="16" t="s">
        <v>124</v>
      </c>
      <c r="H171" t="s">
        <v>846</v>
      </c>
      <c r="I171" s="16" t="s">
        <v>85</v>
      </c>
      <c r="J171" s="17" t="s">
        <v>214</v>
      </c>
      <c r="K171" s="18">
        <v>32529</v>
      </c>
      <c r="L171" s="16" t="s">
        <v>98</v>
      </c>
      <c r="M171" s="19">
        <v>4072</v>
      </c>
      <c r="N171" s="21">
        <v>137250000</v>
      </c>
      <c r="O171" s="36">
        <v>137250000</v>
      </c>
      <c r="P171" s="63">
        <f>[1]!EUROCONVERT(O171,"ITL","EUR")</f>
        <v>70883.71</v>
      </c>
    </row>
    <row r="172" spans="1:16" ht="15">
      <c r="A172" s="16" t="s">
        <v>212</v>
      </c>
      <c r="B172" s="16" t="s">
        <v>217</v>
      </c>
      <c r="C172" s="16" t="s">
        <v>85</v>
      </c>
      <c r="D172" s="16" t="s">
        <v>90</v>
      </c>
      <c r="E172" s="16" t="s">
        <v>83</v>
      </c>
      <c r="F172" s="16" t="s">
        <v>164</v>
      </c>
      <c r="G172" s="16" t="s">
        <v>124</v>
      </c>
      <c r="H172" t="s">
        <v>846</v>
      </c>
      <c r="I172" s="16" t="s">
        <v>85</v>
      </c>
      <c r="J172" s="17" t="s">
        <v>214</v>
      </c>
      <c r="K172" s="18">
        <v>32529</v>
      </c>
      <c r="L172" s="16" t="s">
        <v>98</v>
      </c>
      <c r="M172" s="19">
        <v>4070</v>
      </c>
      <c r="N172" s="21">
        <v>162000000</v>
      </c>
      <c r="O172" s="36">
        <v>162000000</v>
      </c>
      <c r="P172" s="63">
        <f>[1]!EUROCONVERT(O172,"ITL","EUR")</f>
        <v>83666.02</v>
      </c>
    </row>
    <row r="173" spans="1:16" ht="15">
      <c r="A173" s="16" t="s">
        <v>212</v>
      </c>
      <c r="B173" s="16" t="s">
        <v>217</v>
      </c>
      <c r="C173" s="16" t="s">
        <v>85</v>
      </c>
      <c r="D173" s="16" t="s">
        <v>192</v>
      </c>
      <c r="E173" s="16" t="s">
        <v>83</v>
      </c>
      <c r="F173" s="16" t="s">
        <v>164</v>
      </c>
      <c r="G173" s="16" t="s">
        <v>124</v>
      </c>
      <c r="H173" t="s">
        <v>846</v>
      </c>
      <c r="I173" s="16" t="s">
        <v>85</v>
      </c>
      <c r="J173" s="17" t="s">
        <v>214</v>
      </c>
      <c r="K173" s="18">
        <v>32529</v>
      </c>
      <c r="L173" s="16" t="s">
        <v>98</v>
      </c>
      <c r="M173" s="19">
        <v>4068</v>
      </c>
      <c r="N173" s="21">
        <v>137250000</v>
      </c>
      <c r="O173" s="36">
        <v>137250000</v>
      </c>
      <c r="P173" s="63">
        <f>[1]!EUROCONVERT(O173,"ITL","EUR")</f>
        <v>70883.71</v>
      </c>
    </row>
    <row r="174" spans="1:16" ht="15">
      <c r="A174" s="16" t="s">
        <v>212</v>
      </c>
      <c r="B174" s="16" t="s">
        <v>223</v>
      </c>
      <c r="C174" s="16" t="s">
        <v>85</v>
      </c>
      <c r="D174" s="16" t="s">
        <v>187</v>
      </c>
      <c r="E174" s="16" t="s">
        <v>83</v>
      </c>
      <c r="F174" s="16" t="s">
        <v>164</v>
      </c>
      <c r="G174" s="16" t="s">
        <v>124</v>
      </c>
      <c r="H174" t="s">
        <v>846</v>
      </c>
      <c r="I174" s="16" t="s">
        <v>85</v>
      </c>
      <c r="J174" s="17" t="s">
        <v>214</v>
      </c>
      <c r="K174" s="18">
        <v>32529</v>
      </c>
      <c r="L174" s="16" t="s">
        <v>98</v>
      </c>
      <c r="M174" s="19">
        <v>4066</v>
      </c>
      <c r="N174" s="21">
        <v>162000000</v>
      </c>
      <c r="O174" s="36">
        <v>162000000</v>
      </c>
      <c r="P174" s="63">
        <f>[1]!EUROCONVERT(O174,"ITL","EUR")</f>
        <v>83666.02</v>
      </c>
    </row>
    <row r="175" spans="1:16" ht="15">
      <c r="A175" s="16" t="s">
        <v>212</v>
      </c>
      <c r="B175" s="16" t="s">
        <v>223</v>
      </c>
      <c r="C175" s="16" t="s">
        <v>85</v>
      </c>
      <c r="D175" s="16" t="s">
        <v>194</v>
      </c>
      <c r="E175" s="16" t="s">
        <v>83</v>
      </c>
      <c r="F175" s="16" t="s">
        <v>164</v>
      </c>
      <c r="G175" s="16" t="s">
        <v>124</v>
      </c>
      <c r="H175" t="s">
        <v>846</v>
      </c>
      <c r="I175" s="16" t="s">
        <v>85</v>
      </c>
      <c r="J175" s="17" t="s">
        <v>214</v>
      </c>
      <c r="K175" s="18">
        <v>32529</v>
      </c>
      <c r="L175" s="16" t="s">
        <v>98</v>
      </c>
      <c r="M175" s="19">
        <v>4064</v>
      </c>
      <c r="N175" s="21">
        <v>137250000</v>
      </c>
      <c r="O175" s="36">
        <v>137250000</v>
      </c>
      <c r="P175" s="63">
        <f>[1]!EUROCONVERT(O175,"ITL","EUR")</f>
        <v>70883.71</v>
      </c>
    </row>
    <row r="176" spans="1:16" ht="15">
      <c r="A176" s="16" t="s">
        <v>212</v>
      </c>
      <c r="B176" s="16" t="s">
        <v>106</v>
      </c>
      <c r="C176" s="16" t="s">
        <v>85</v>
      </c>
      <c r="D176" s="16" t="s">
        <v>181</v>
      </c>
      <c r="E176" s="16" t="s">
        <v>83</v>
      </c>
      <c r="F176" s="16" t="s">
        <v>131</v>
      </c>
      <c r="G176" s="16" t="s">
        <v>124</v>
      </c>
      <c r="H176" t="s">
        <v>846</v>
      </c>
      <c r="I176" s="16" t="s">
        <v>85</v>
      </c>
      <c r="J176" s="17" t="s">
        <v>214</v>
      </c>
      <c r="K176" s="18">
        <v>32529</v>
      </c>
      <c r="L176" s="16" t="s">
        <v>98</v>
      </c>
      <c r="M176" s="19">
        <v>4062</v>
      </c>
      <c r="N176" s="21">
        <v>43750000</v>
      </c>
      <c r="O176" s="36">
        <v>43750000</v>
      </c>
      <c r="P176" s="63">
        <f>[1]!EUROCONVERT(O176,"ITL","EUR")</f>
        <v>22594.99</v>
      </c>
    </row>
    <row r="177" spans="1:16" ht="15">
      <c r="A177" s="16" t="s">
        <v>212</v>
      </c>
      <c r="B177" s="16" t="s">
        <v>215</v>
      </c>
      <c r="C177" s="16" t="s">
        <v>85</v>
      </c>
      <c r="D177" s="16" t="s">
        <v>225</v>
      </c>
      <c r="E177" s="16" t="s">
        <v>83</v>
      </c>
      <c r="F177" s="16" t="s">
        <v>164</v>
      </c>
      <c r="G177" s="16" t="s">
        <v>124</v>
      </c>
      <c r="H177" t="s">
        <v>846</v>
      </c>
      <c r="I177" s="16" t="s">
        <v>85</v>
      </c>
      <c r="J177" s="17" t="s">
        <v>214</v>
      </c>
      <c r="K177" s="18">
        <v>32529</v>
      </c>
      <c r="L177" s="16" t="s">
        <v>98</v>
      </c>
      <c r="M177" s="19">
        <v>4080</v>
      </c>
      <c r="N177" s="21">
        <v>137250000</v>
      </c>
      <c r="O177" s="36">
        <v>137250000</v>
      </c>
      <c r="P177" s="63">
        <f>[1]!EUROCONVERT(O177,"ITL","EUR")</f>
        <v>70883.71</v>
      </c>
    </row>
    <row r="178" spans="1:16" ht="15">
      <c r="A178" s="16" t="s">
        <v>212</v>
      </c>
      <c r="B178" s="16" t="s">
        <v>223</v>
      </c>
      <c r="C178" s="16" t="s">
        <v>85</v>
      </c>
      <c r="D178" s="16" t="s">
        <v>98</v>
      </c>
      <c r="E178" s="16" t="s">
        <v>83</v>
      </c>
      <c r="F178" s="16" t="s">
        <v>164</v>
      </c>
      <c r="G178" s="16" t="s">
        <v>124</v>
      </c>
      <c r="H178" t="s">
        <v>846</v>
      </c>
      <c r="I178" s="16" t="s">
        <v>85</v>
      </c>
      <c r="J178" s="17" t="s">
        <v>214</v>
      </c>
      <c r="K178" s="18">
        <v>32529</v>
      </c>
      <c r="L178" s="16" t="s">
        <v>98</v>
      </c>
      <c r="M178" s="19">
        <v>4063</v>
      </c>
      <c r="N178" s="21">
        <v>137250000</v>
      </c>
      <c r="O178" s="36">
        <v>137250000</v>
      </c>
      <c r="P178" s="63">
        <f>[1]!EUROCONVERT(O178,"ITL","EUR")</f>
        <v>70883.71</v>
      </c>
    </row>
    <row r="179" spans="1:17" s="81" customFormat="1" ht="25.5">
      <c r="A179" s="20" t="s">
        <v>226</v>
      </c>
      <c r="B179" s="20"/>
      <c r="C179" s="20"/>
      <c r="D179" s="20"/>
      <c r="E179" s="20"/>
      <c r="F179" s="20"/>
      <c r="G179" s="20"/>
      <c r="H179" s="20"/>
      <c r="I179" s="20"/>
      <c r="J179" s="87"/>
      <c r="K179" s="88"/>
      <c r="L179" s="20"/>
      <c r="M179" s="89"/>
      <c r="N179" s="90">
        <v>3324250000</v>
      </c>
      <c r="O179" s="179">
        <f>SUBTOTAL(9,O157:O178)</f>
        <v>3324250000</v>
      </c>
      <c r="P179" s="83">
        <f>[1]!EUROCONVERT(O179,"ITL","EUR")</f>
        <v>1716831.85</v>
      </c>
      <c r="Q179" s="163"/>
    </row>
    <row r="180" spans="1:16" ht="15">
      <c r="A180" s="8" t="s">
        <v>212</v>
      </c>
      <c r="B180" s="8" t="s">
        <v>106</v>
      </c>
      <c r="C180" s="8" t="s">
        <v>85</v>
      </c>
      <c r="D180" s="8" t="s">
        <v>196</v>
      </c>
      <c r="E180" s="8" t="s">
        <v>83</v>
      </c>
      <c r="F180" s="8" t="s">
        <v>414</v>
      </c>
      <c r="G180" s="8" t="s">
        <v>415</v>
      </c>
      <c r="H180" t="s">
        <v>846</v>
      </c>
      <c r="I180" s="8" t="s">
        <v>85</v>
      </c>
      <c r="J180" s="10" t="s">
        <v>214</v>
      </c>
      <c r="K180" s="11">
        <v>32529</v>
      </c>
      <c r="L180" s="8" t="s">
        <v>98</v>
      </c>
      <c r="M180" s="12">
        <v>4059</v>
      </c>
      <c r="N180" s="13"/>
      <c r="O180" s="14">
        <v>44553600</v>
      </c>
      <c r="P180" s="63">
        <f>[1]!EUROCONVERT(O180,"ITL","EUR")</f>
        <v>23010.01</v>
      </c>
    </row>
    <row r="181" spans="1:16" ht="15">
      <c r="A181" s="8" t="s">
        <v>212</v>
      </c>
      <c r="B181" s="8" t="s">
        <v>106</v>
      </c>
      <c r="C181" s="8" t="s">
        <v>85</v>
      </c>
      <c r="D181" s="8" t="s">
        <v>195</v>
      </c>
      <c r="E181" s="8" t="s">
        <v>83</v>
      </c>
      <c r="F181" s="8" t="s">
        <v>414</v>
      </c>
      <c r="G181" s="8" t="s">
        <v>415</v>
      </c>
      <c r="H181" t="s">
        <v>846</v>
      </c>
      <c r="I181" s="8" t="s">
        <v>85</v>
      </c>
      <c r="J181" s="10" t="s">
        <v>214</v>
      </c>
      <c r="K181" s="11">
        <v>32529</v>
      </c>
      <c r="L181" s="8" t="s">
        <v>98</v>
      </c>
      <c r="M181" s="12">
        <v>4060</v>
      </c>
      <c r="N181" s="13"/>
      <c r="O181" s="14">
        <v>28152000</v>
      </c>
      <c r="P181" s="63">
        <f>[1]!EUROCONVERT(O181,"ITL","EUR")</f>
        <v>14539.29</v>
      </c>
    </row>
    <row r="182" spans="1:16" ht="15">
      <c r="A182" s="8" t="s">
        <v>212</v>
      </c>
      <c r="B182" s="8" t="s">
        <v>106</v>
      </c>
      <c r="C182" s="8" t="s">
        <v>85</v>
      </c>
      <c r="D182" s="8" t="s">
        <v>185</v>
      </c>
      <c r="E182" s="8" t="s">
        <v>83</v>
      </c>
      <c r="F182" s="8" t="s">
        <v>414</v>
      </c>
      <c r="G182" s="8" t="s">
        <v>415</v>
      </c>
      <c r="H182" t="s">
        <v>846</v>
      </c>
      <c r="I182" s="8" t="s">
        <v>85</v>
      </c>
      <c r="J182" s="10" t="s">
        <v>214</v>
      </c>
      <c r="K182" s="11">
        <v>32529</v>
      </c>
      <c r="L182" s="8" t="s">
        <v>98</v>
      </c>
      <c r="M182" s="12">
        <v>4061</v>
      </c>
      <c r="N182" s="13"/>
      <c r="O182" s="14">
        <v>31280000</v>
      </c>
      <c r="P182" s="63">
        <f>[1]!EUROCONVERT(O182,"ITL","EUR")</f>
        <v>16154.77</v>
      </c>
    </row>
    <row r="183" spans="1:16" ht="15">
      <c r="A183" s="8" t="s">
        <v>212</v>
      </c>
      <c r="B183" s="8" t="s">
        <v>106</v>
      </c>
      <c r="C183" s="8" t="s">
        <v>85</v>
      </c>
      <c r="D183" s="8" t="s">
        <v>188</v>
      </c>
      <c r="E183" s="8" t="s">
        <v>83</v>
      </c>
      <c r="F183" s="8" t="s">
        <v>414</v>
      </c>
      <c r="G183" s="8" t="s">
        <v>415</v>
      </c>
      <c r="H183" t="s">
        <v>846</v>
      </c>
      <c r="I183" s="8" t="s">
        <v>85</v>
      </c>
      <c r="J183" s="10" t="s">
        <v>214</v>
      </c>
      <c r="K183" s="11">
        <v>32529</v>
      </c>
      <c r="L183" s="8" t="s">
        <v>98</v>
      </c>
      <c r="M183" s="12">
        <v>4057</v>
      </c>
      <c r="N183" s="13"/>
      <c r="O183" s="14">
        <v>49561800</v>
      </c>
      <c r="P183" s="63">
        <f>[1]!EUROCONVERT(O183,"ITL","EUR")</f>
        <v>25596.53</v>
      </c>
    </row>
    <row r="184" spans="1:16" ht="15">
      <c r="A184" s="8" t="s">
        <v>212</v>
      </c>
      <c r="B184" s="8" t="s">
        <v>106</v>
      </c>
      <c r="C184" s="8" t="s">
        <v>85</v>
      </c>
      <c r="D184" s="8" t="s">
        <v>184</v>
      </c>
      <c r="E184" s="8" t="s">
        <v>83</v>
      </c>
      <c r="F184" s="8" t="s">
        <v>414</v>
      </c>
      <c r="G184" s="8" t="s">
        <v>415</v>
      </c>
      <c r="H184" t="s">
        <v>846</v>
      </c>
      <c r="I184" s="8" t="s">
        <v>85</v>
      </c>
      <c r="J184" s="10" t="s">
        <v>214</v>
      </c>
      <c r="K184" s="11">
        <v>32529</v>
      </c>
      <c r="L184" s="8" t="s">
        <v>98</v>
      </c>
      <c r="M184" s="12">
        <v>4056</v>
      </c>
      <c r="N184" s="13"/>
      <c r="O184" s="14">
        <v>43792000</v>
      </c>
      <c r="P184" s="63">
        <f>[1]!EUROCONVERT(O184,"ITL","EUR")</f>
        <v>22616.68</v>
      </c>
    </row>
    <row r="185" spans="1:16" ht="15">
      <c r="A185" s="8" t="s">
        <v>212</v>
      </c>
      <c r="B185" s="8" t="s">
        <v>106</v>
      </c>
      <c r="C185" s="8" t="s">
        <v>85</v>
      </c>
      <c r="D185" s="8" t="s">
        <v>183</v>
      </c>
      <c r="E185" s="8" t="s">
        <v>83</v>
      </c>
      <c r="F185" s="8" t="s">
        <v>414</v>
      </c>
      <c r="G185" s="8" t="s">
        <v>415</v>
      </c>
      <c r="H185" t="s">
        <v>846</v>
      </c>
      <c r="I185" s="8" t="s">
        <v>85</v>
      </c>
      <c r="J185" s="10" t="s">
        <v>214</v>
      </c>
      <c r="K185" s="11">
        <v>32529</v>
      </c>
      <c r="L185" s="8" t="s">
        <v>98</v>
      </c>
      <c r="M185" s="12">
        <v>4087</v>
      </c>
      <c r="N185" s="13"/>
      <c r="O185" s="14">
        <v>50048000</v>
      </c>
      <c r="P185" s="63">
        <f>[1]!EUROCONVERT(O185,"ITL","EUR")</f>
        <v>25847.63</v>
      </c>
    </row>
    <row r="186" spans="1:16" ht="15">
      <c r="A186" s="8" t="s">
        <v>212</v>
      </c>
      <c r="B186" s="8" t="s">
        <v>106</v>
      </c>
      <c r="C186" s="8" t="s">
        <v>85</v>
      </c>
      <c r="D186" s="8" t="s">
        <v>126</v>
      </c>
      <c r="E186" s="8" t="s">
        <v>83</v>
      </c>
      <c r="F186" s="8" t="s">
        <v>414</v>
      </c>
      <c r="G186" s="8" t="s">
        <v>415</v>
      </c>
      <c r="H186" t="s">
        <v>846</v>
      </c>
      <c r="I186" s="8" t="s">
        <v>85</v>
      </c>
      <c r="J186" s="10" t="s">
        <v>214</v>
      </c>
      <c r="K186" s="11">
        <v>32529</v>
      </c>
      <c r="L186" s="8" t="s">
        <v>98</v>
      </c>
      <c r="M186" s="12">
        <v>4058</v>
      </c>
      <c r="N186" s="13"/>
      <c r="O186" s="14">
        <v>31280000</v>
      </c>
      <c r="P186" s="63">
        <f>[1]!EUROCONVERT(O186,"ITL","EUR")</f>
        <v>16154.77</v>
      </c>
    </row>
    <row r="187" spans="1:16" ht="15">
      <c r="A187" s="8" t="s">
        <v>212</v>
      </c>
      <c r="B187" s="8" t="s">
        <v>106</v>
      </c>
      <c r="C187" s="8" t="s">
        <v>85</v>
      </c>
      <c r="D187" s="8" t="s">
        <v>180</v>
      </c>
      <c r="E187" s="8" t="s">
        <v>83</v>
      </c>
      <c r="F187" s="8" t="s">
        <v>414</v>
      </c>
      <c r="G187" s="8" t="s">
        <v>415</v>
      </c>
      <c r="H187" t="s">
        <v>846</v>
      </c>
      <c r="I187" s="8" t="s">
        <v>85</v>
      </c>
      <c r="J187" s="10" t="s">
        <v>214</v>
      </c>
      <c r="K187" s="11">
        <v>32529</v>
      </c>
      <c r="L187" s="8" t="s">
        <v>98</v>
      </c>
      <c r="M187" s="12">
        <v>4055</v>
      </c>
      <c r="N187" s="13"/>
      <c r="O187" s="14">
        <v>45356000</v>
      </c>
      <c r="P187" s="63">
        <f>[1]!EUROCONVERT(O187,"ITL","EUR")</f>
        <v>23424.42</v>
      </c>
    </row>
    <row r="188" spans="1:17" s="81" customFormat="1" ht="25.5">
      <c r="A188" s="26" t="s">
        <v>226</v>
      </c>
      <c r="B188" s="26"/>
      <c r="C188" s="26"/>
      <c r="D188" s="26"/>
      <c r="E188" s="26"/>
      <c r="F188" s="26"/>
      <c r="G188" s="26"/>
      <c r="H188" s="26"/>
      <c r="I188" s="26"/>
      <c r="J188" s="39"/>
      <c r="K188" s="91"/>
      <c r="L188" s="26"/>
      <c r="M188" s="92"/>
      <c r="N188" s="93"/>
      <c r="O188" s="152">
        <f>SUBTOTAL(9,O180:O187)</f>
        <v>324023400</v>
      </c>
      <c r="P188" s="83">
        <f>[1]!EUROCONVERT(O188,"ITL","EUR")</f>
        <v>167344.12</v>
      </c>
      <c r="Q188" s="163"/>
    </row>
    <row r="189" spans="1:17" s="94" customFormat="1" ht="25.5">
      <c r="A189" s="103" t="s">
        <v>226</v>
      </c>
      <c r="B189" s="103"/>
      <c r="C189" s="103"/>
      <c r="D189" s="103"/>
      <c r="E189" s="103"/>
      <c r="F189" s="103"/>
      <c r="G189" s="103"/>
      <c r="H189" s="103"/>
      <c r="I189" s="103"/>
      <c r="J189" s="104"/>
      <c r="K189" s="105"/>
      <c r="L189" s="103"/>
      <c r="M189" s="106"/>
      <c r="N189" s="107"/>
      <c r="O189" s="172"/>
      <c r="P189" s="102">
        <f>P188+P179</f>
        <v>1884175.9700000002</v>
      </c>
      <c r="Q189" s="165">
        <v>1884175.97</v>
      </c>
    </row>
    <row r="190" spans="1:16" ht="15">
      <c r="A190" s="20"/>
      <c r="B190" s="16"/>
      <c r="C190" s="16"/>
      <c r="D190" s="16"/>
      <c r="E190" s="16"/>
      <c r="F190" s="16"/>
      <c r="G190" s="16"/>
      <c r="H190" s="16"/>
      <c r="I190" s="16"/>
      <c r="J190" s="17"/>
      <c r="K190" s="18"/>
      <c r="L190" s="16"/>
      <c r="M190" s="19"/>
      <c r="N190" s="21"/>
      <c r="O190" s="36"/>
      <c r="P190" s="63"/>
    </row>
    <row r="191" spans="1:16" ht="15">
      <c r="A191" s="16" t="s">
        <v>227</v>
      </c>
      <c r="B191" s="16" t="s">
        <v>228</v>
      </c>
      <c r="C191" s="16" t="s">
        <v>229</v>
      </c>
      <c r="D191" s="16" t="s">
        <v>188</v>
      </c>
      <c r="E191" s="16" t="s">
        <v>67</v>
      </c>
      <c r="F191" s="16" t="s">
        <v>123</v>
      </c>
      <c r="G191" s="16" t="s">
        <v>124</v>
      </c>
      <c r="H191" t="s">
        <v>846</v>
      </c>
      <c r="I191" s="16"/>
      <c r="J191" s="17" t="s">
        <v>85</v>
      </c>
      <c r="K191" s="18">
        <v>30078</v>
      </c>
      <c r="L191" s="16" t="s">
        <v>98</v>
      </c>
      <c r="M191" s="19">
        <v>1268</v>
      </c>
      <c r="O191" s="36">
        <v>31000000</v>
      </c>
      <c r="P191" s="63">
        <f>[1]!EUROCONVERT(O191,"ITL","EUR")</f>
        <v>16010.16</v>
      </c>
    </row>
    <row r="192" spans="1:16" ht="15">
      <c r="A192" s="16" t="s">
        <v>227</v>
      </c>
      <c r="B192" s="16" t="s">
        <v>230</v>
      </c>
      <c r="C192" s="16" t="s">
        <v>229</v>
      </c>
      <c r="D192" s="16" t="s">
        <v>187</v>
      </c>
      <c r="E192" s="16" t="s">
        <v>67</v>
      </c>
      <c r="F192" s="16" t="s">
        <v>123</v>
      </c>
      <c r="G192" s="16" t="s">
        <v>124</v>
      </c>
      <c r="H192" t="s">
        <v>846</v>
      </c>
      <c r="I192" s="16"/>
      <c r="J192" s="17" t="s">
        <v>85</v>
      </c>
      <c r="K192" s="18">
        <v>30078</v>
      </c>
      <c r="L192" s="16" t="s">
        <v>98</v>
      </c>
      <c r="M192" s="19">
        <v>1259</v>
      </c>
      <c r="O192" s="36">
        <v>74000000</v>
      </c>
      <c r="P192" s="63">
        <f>[1]!EUROCONVERT(O192,"ITL","EUR")</f>
        <v>38217.81</v>
      </c>
    </row>
    <row r="193" spans="1:16" ht="15">
      <c r="A193" s="16" t="s">
        <v>227</v>
      </c>
      <c r="B193" s="16" t="s">
        <v>230</v>
      </c>
      <c r="C193" s="16" t="s">
        <v>229</v>
      </c>
      <c r="D193" s="16" t="s">
        <v>186</v>
      </c>
      <c r="E193" s="16" t="s">
        <v>67</v>
      </c>
      <c r="F193" s="16" t="s">
        <v>123</v>
      </c>
      <c r="G193" s="16" t="s">
        <v>124</v>
      </c>
      <c r="H193" t="s">
        <v>846</v>
      </c>
      <c r="I193" s="16"/>
      <c r="J193" s="17" t="s">
        <v>85</v>
      </c>
      <c r="K193" s="18">
        <v>30078</v>
      </c>
      <c r="L193" s="16" t="s">
        <v>98</v>
      </c>
      <c r="M193" s="19">
        <v>1260</v>
      </c>
      <c r="O193" s="36">
        <v>74000000</v>
      </c>
      <c r="P193" s="63">
        <f>[1]!EUROCONVERT(O193,"ITL","EUR")</f>
        <v>38217.81</v>
      </c>
    </row>
    <row r="194" spans="1:16" ht="15">
      <c r="A194" s="16" t="s">
        <v>227</v>
      </c>
      <c r="B194" s="16" t="s">
        <v>231</v>
      </c>
      <c r="C194" s="16" t="s">
        <v>229</v>
      </c>
      <c r="D194" s="16" t="s">
        <v>194</v>
      </c>
      <c r="E194" s="16" t="s">
        <v>67</v>
      </c>
      <c r="F194" s="16" t="s">
        <v>123</v>
      </c>
      <c r="G194" s="16" t="s">
        <v>124</v>
      </c>
      <c r="H194" t="s">
        <v>846</v>
      </c>
      <c r="I194" s="16"/>
      <c r="J194" s="17" t="s">
        <v>85</v>
      </c>
      <c r="K194" s="18">
        <v>30078</v>
      </c>
      <c r="L194" s="16" t="s">
        <v>98</v>
      </c>
      <c r="M194" s="19">
        <v>1261</v>
      </c>
      <c r="O194" s="36">
        <v>74000000</v>
      </c>
      <c r="P194" s="63">
        <f>[1]!EUROCONVERT(O194,"ITL","EUR")</f>
        <v>38217.81</v>
      </c>
    </row>
    <row r="195" spans="1:16" ht="15">
      <c r="A195" s="16" t="s">
        <v>227</v>
      </c>
      <c r="B195" s="16" t="s">
        <v>231</v>
      </c>
      <c r="C195" s="16" t="s">
        <v>229</v>
      </c>
      <c r="D195" s="16" t="s">
        <v>98</v>
      </c>
      <c r="E195" s="16" t="s">
        <v>67</v>
      </c>
      <c r="F195" s="16" t="s">
        <v>123</v>
      </c>
      <c r="G195" s="16" t="s">
        <v>124</v>
      </c>
      <c r="H195" t="s">
        <v>846</v>
      </c>
      <c r="I195" s="16"/>
      <c r="J195" s="17" t="s">
        <v>85</v>
      </c>
      <c r="K195" s="18">
        <v>30078</v>
      </c>
      <c r="L195" s="16" t="s">
        <v>98</v>
      </c>
      <c r="M195" s="19">
        <v>1262</v>
      </c>
      <c r="O195" s="36">
        <v>92500000</v>
      </c>
      <c r="P195" s="63">
        <f>[1]!EUROCONVERT(O195,"ITL","EUR")</f>
        <v>47772.26</v>
      </c>
    </row>
    <row r="196" spans="1:16" ht="15">
      <c r="A196" s="16" t="s">
        <v>227</v>
      </c>
      <c r="B196" s="16" t="s">
        <v>231</v>
      </c>
      <c r="C196" s="16" t="s">
        <v>229</v>
      </c>
      <c r="D196" s="16" t="s">
        <v>181</v>
      </c>
      <c r="E196" s="16" t="s">
        <v>67</v>
      </c>
      <c r="F196" s="16" t="s">
        <v>123</v>
      </c>
      <c r="G196" s="16" t="s">
        <v>124</v>
      </c>
      <c r="H196" t="s">
        <v>846</v>
      </c>
      <c r="I196" s="16"/>
      <c r="J196" s="17" t="s">
        <v>85</v>
      </c>
      <c r="K196" s="18">
        <v>30078</v>
      </c>
      <c r="L196" s="16" t="s">
        <v>98</v>
      </c>
      <c r="M196" s="19">
        <v>1263</v>
      </c>
      <c r="O196" s="36">
        <v>74000000</v>
      </c>
      <c r="P196" s="63">
        <f>[1]!EUROCONVERT(O196,"ITL","EUR")</f>
        <v>38217.81</v>
      </c>
    </row>
    <row r="197" spans="1:16" ht="15">
      <c r="A197" s="16" t="s">
        <v>227</v>
      </c>
      <c r="B197" s="16" t="s">
        <v>231</v>
      </c>
      <c r="C197" s="16" t="s">
        <v>229</v>
      </c>
      <c r="D197" s="16" t="s">
        <v>185</v>
      </c>
      <c r="E197" s="16" t="s">
        <v>67</v>
      </c>
      <c r="F197" s="16" t="s">
        <v>123</v>
      </c>
      <c r="G197" s="16" t="s">
        <v>124</v>
      </c>
      <c r="H197" t="s">
        <v>846</v>
      </c>
      <c r="I197" s="16"/>
      <c r="J197" s="17" t="s">
        <v>85</v>
      </c>
      <c r="K197" s="18">
        <v>30078</v>
      </c>
      <c r="L197" s="16" t="s">
        <v>98</v>
      </c>
      <c r="M197" s="19">
        <v>1264</v>
      </c>
      <c r="O197" s="36">
        <v>74000000</v>
      </c>
      <c r="P197" s="63">
        <f>[1]!EUROCONVERT(O197,"ITL","EUR")</f>
        <v>38217.81</v>
      </c>
    </row>
    <row r="198" spans="1:16" ht="15">
      <c r="A198" s="16" t="s">
        <v>227</v>
      </c>
      <c r="B198" s="16" t="s">
        <v>228</v>
      </c>
      <c r="C198" s="16" t="s">
        <v>229</v>
      </c>
      <c r="D198" s="16" t="s">
        <v>195</v>
      </c>
      <c r="E198" s="16" t="s">
        <v>67</v>
      </c>
      <c r="F198" s="16" t="s">
        <v>123</v>
      </c>
      <c r="G198" s="16" t="s">
        <v>124</v>
      </c>
      <c r="H198" t="s">
        <v>846</v>
      </c>
      <c r="I198" s="16"/>
      <c r="J198" s="17" t="s">
        <v>85</v>
      </c>
      <c r="K198" s="18">
        <v>30078</v>
      </c>
      <c r="L198" s="16" t="s">
        <v>98</v>
      </c>
      <c r="M198" s="19">
        <v>1265</v>
      </c>
      <c r="O198" s="36">
        <v>74000000</v>
      </c>
      <c r="P198" s="63">
        <f>[1]!EUROCONVERT(O198,"ITL","EUR")</f>
        <v>38217.81</v>
      </c>
    </row>
    <row r="199" spans="1:16" ht="15">
      <c r="A199" s="16" t="s">
        <v>227</v>
      </c>
      <c r="B199" s="16" t="s">
        <v>228</v>
      </c>
      <c r="C199" s="16" t="s">
        <v>229</v>
      </c>
      <c r="D199" s="16" t="s">
        <v>126</v>
      </c>
      <c r="E199" s="16" t="s">
        <v>67</v>
      </c>
      <c r="F199" s="16" t="s">
        <v>123</v>
      </c>
      <c r="G199" s="16" t="s">
        <v>124</v>
      </c>
      <c r="H199" t="s">
        <v>846</v>
      </c>
      <c r="I199" s="16"/>
      <c r="J199" s="17" t="s">
        <v>85</v>
      </c>
      <c r="K199" s="18">
        <v>30078</v>
      </c>
      <c r="L199" s="16" t="s">
        <v>98</v>
      </c>
      <c r="M199" s="19">
        <v>1267</v>
      </c>
      <c r="O199" s="36">
        <v>55500000</v>
      </c>
      <c r="P199" s="63">
        <f>[1]!EUROCONVERT(O199,"ITL","EUR")</f>
        <v>28663.36</v>
      </c>
    </row>
    <row r="200" spans="1:16" ht="15">
      <c r="A200" s="16" t="s">
        <v>227</v>
      </c>
      <c r="B200" s="16" t="s">
        <v>228</v>
      </c>
      <c r="C200" s="16" t="s">
        <v>229</v>
      </c>
      <c r="D200" s="16" t="s">
        <v>184</v>
      </c>
      <c r="E200" s="16" t="s">
        <v>67</v>
      </c>
      <c r="F200" s="16" t="s">
        <v>123</v>
      </c>
      <c r="G200" s="16" t="s">
        <v>124</v>
      </c>
      <c r="H200" t="s">
        <v>846</v>
      </c>
      <c r="I200" s="16"/>
      <c r="J200" s="17" t="s">
        <v>85</v>
      </c>
      <c r="K200" s="18">
        <v>30078</v>
      </c>
      <c r="L200" s="16" t="s">
        <v>98</v>
      </c>
      <c r="M200" s="19">
        <v>1269</v>
      </c>
      <c r="O200" s="36">
        <v>74000000</v>
      </c>
      <c r="P200" s="63">
        <f>[1]!EUROCONVERT(O200,"ITL","EUR")</f>
        <v>38217.81</v>
      </c>
    </row>
    <row r="201" spans="1:16" ht="15">
      <c r="A201" s="16" t="s">
        <v>227</v>
      </c>
      <c r="B201" s="16" t="s">
        <v>232</v>
      </c>
      <c r="C201" s="16" t="s">
        <v>229</v>
      </c>
      <c r="D201" s="16" t="s">
        <v>90</v>
      </c>
      <c r="E201" s="16" t="s">
        <v>67</v>
      </c>
      <c r="F201" s="16" t="s">
        <v>123</v>
      </c>
      <c r="G201" s="16" t="s">
        <v>124</v>
      </c>
      <c r="H201" t="s">
        <v>846</v>
      </c>
      <c r="I201" s="16"/>
      <c r="J201" s="17" t="s">
        <v>85</v>
      </c>
      <c r="K201" s="18">
        <v>30078</v>
      </c>
      <c r="L201" s="16" t="s">
        <v>98</v>
      </c>
      <c r="M201" s="19">
        <v>1278</v>
      </c>
      <c r="O201" s="36">
        <v>74000000</v>
      </c>
      <c r="P201" s="63">
        <f>[1]!EUROCONVERT(O201,"ITL","EUR")</f>
        <v>38217.81</v>
      </c>
    </row>
    <row r="202" spans="1:16" ht="15">
      <c r="A202" s="16" t="s">
        <v>227</v>
      </c>
      <c r="B202" s="16" t="s">
        <v>230</v>
      </c>
      <c r="C202" s="16" t="s">
        <v>229</v>
      </c>
      <c r="D202" s="16" t="s">
        <v>193</v>
      </c>
      <c r="E202" s="16" t="s">
        <v>67</v>
      </c>
      <c r="F202" s="16" t="s">
        <v>123</v>
      </c>
      <c r="G202" s="16" t="s">
        <v>124</v>
      </c>
      <c r="H202" t="s">
        <v>846</v>
      </c>
      <c r="I202" s="16"/>
      <c r="J202" s="17" t="s">
        <v>85</v>
      </c>
      <c r="K202" s="18">
        <v>30078</v>
      </c>
      <c r="L202" s="16" t="s">
        <v>98</v>
      </c>
      <c r="M202" s="19">
        <v>1281</v>
      </c>
      <c r="O202" s="36">
        <v>92500000</v>
      </c>
      <c r="P202" s="63">
        <f>[1]!EUROCONVERT(O202,"ITL","EUR")</f>
        <v>47772.26</v>
      </c>
    </row>
    <row r="203" spans="1:16" ht="15">
      <c r="A203" s="16" t="s">
        <v>227</v>
      </c>
      <c r="B203" s="16" t="s">
        <v>228</v>
      </c>
      <c r="C203" s="16" t="s">
        <v>229</v>
      </c>
      <c r="D203" s="16" t="s">
        <v>196</v>
      </c>
      <c r="E203" s="16" t="s">
        <v>67</v>
      </c>
      <c r="F203" s="16" t="s">
        <v>123</v>
      </c>
      <c r="G203" s="16" t="s">
        <v>124</v>
      </c>
      <c r="H203" t="s">
        <v>846</v>
      </c>
      <c r="I203" s="16"/>
      <c r="J203" s="17" t="s">
        <v>85</v>
      </c>
      <c r="K203" s="18">
        <v>30078</v>
      </c>
      <c r="L203" s="16" t="s">
        <v>98</v>
      </c>
      <c r="M203" s="19">
        <v>1266</v>
      </c>
      <c r="O203" s="36">
        <v>92500000</v>
      </c>
      <c r="P203" s="63">
        <f>[1]!EUROCONVERT(O203,"ITL","EUR")</f>
        <v>47772.26</v>
      </c>
    </row>
    <row r="204" spans="1:16" ht="15">
      <c r="A204" s="16" t="s">
        <v>227</v>
      </c>
      <c r="B204" s="16" t="s">
        <v>232</v>
      </c>
      <c r="C204" s="16" t="s">
        <v>229</v>
      </c>
      <c r="D204" s="16" t="s">
        <v>191</v>
      </c>
      <c r="E204" s="16" t="s">
        <v>67</v>
      </c>
      <c r="F204" s="16" t="s">
        <v>123</v>
      </c>
      <c r="G204" s="16" t="s">
        <v>124</v>
      </c>
      <c r="H204" t="s">
        <v>846</v>
      </c>
      <c r="I204" s="16"/>
      <c r="J204" s="17" t="s">
        <v>85</v>
      </c>
      <c r="K204" s="18">
        <v>30078</v>
      </c>
      <c r="L204" s="16" t="s">
        <v>98</v>
      </c>
      <c r="M204" s="19">
        <v>1279</v>
      </c>
      <c r="O204" s="36">
        <v>74000000</v>
      </c>
      <c r="P204" s="63">
        <f>[1]!EUROCONVERT(O204,"ITL","EUR")</f>
        <v>38217.81</v>
      </c>
    </row>
    <row r="205" spans="1:16" ht="15">
      <c r="A205" s="16" t="s">
        <v>227</v>
      </c>
      <c r="B205" s="16" t="s">
        <v>233</v>
      </c>
      <c r="C205" s="16" t="s">
        <v>229</v>
      </c>
      <c r="D205" s="16" t="s">
        <v>208</v>
      </c>
      <c r="E205" s="16" t="s">
        <v>67</v>
      </c>
      <c r="F205" s="16" t="s">
        <v>123</v>
      </c>
      <c r="G205" s="16" t="s">
        <v>124</v>
      </c>
      <c r="H205" t="s">
        <v>846</v>
      </c>
      <c r="I205" s="16"/>
      <c r="J205" s="17" t="s">
        <v>85</v>
      </c>
      <c r="K205" s="18">
        <v>30078</v>
      </c>
      <c r="L205" s="16" t="s">
        <v>98</v>
      </c>
      <c r="M205" s="19">
        <v>1272</v>
      </c>
      <c r="O205" s="36">
        <v>74000000</v>
      </c>
      <c r="P205" s="63">
        <f>[1]!EUROCONVERT(O205,"ITL","EUR")</f>
        <v>38217.81</v>
      </c>
    </row>
    <row r="206" spans="1:16" ht="15">
      <c r="A206" s="16" t="s">
        <v>227</v>
      </c>
      <c r="B206" s="16" t="s">
        <v>232</v>
      </c>
      <c r="C206" s="16" t="s">
        <v>229</v>
      </c>
      <c r="D206" s="16" t="s">
        <v>203</v>
      </c>
      <c r="E206" s="16" t="s">
        <v>67</v>
      </c>
      <c r="F206" s="16" t="s">
        <v>123</v>
      </c>
      <c r="G206" s="16" t="s">
        <v>124</v>
      </c>
      <c r="H206" t="s">
        <v>846</v>
      </c>
      <c r="I206" s="16"/>
      <c r="J206" s="17" t="s">
        <v>85</v>
      </c>
      <c r="K206" s="18">
        <v>30078</v>
      </c>
      <c r="L206" s="16" t="s">
        <v>98</v>
      </c>
      <c r="M206" s="19">
        <v>1277</v>
      </c>
      <c r="O206" s="36">
        <v>92500000</v>
      </c>
      <c r="P206" s="63">
        <f>[1]!EUROCONVERT(O206,"ITL","EUR")</f>
        <v>47772.26</v>
      </c>
    </row>
    <row r="207" spans="1:16" ht="15">
      <c r="A207" s="16" t="s">
        <v>227</v>
      </c>
      <c r="B207" s="16" t="s">
        <v>232</v>
      </c>
      <c r="C207" s="16" t="s">
        <v>229</v>
      </c>
      <c r="D207" s="16" t="s">
        <v>204</v>
      </c>
      <c r="E207" s="16" t="s">
        <v>67</v>
      </c>
      <c r="F207" s="16" t="s">
        <v>123</v>
      </c>
      <c r="G207" s="16" t="s">
        <v>124</v>
      </c>
      <c r="H207" t="s">
        <v>846</v>
      </c>
      <c r="I207" s="16"/>
      <c r="J207" s="17" t="s">
        <v>85</v>
      </c>
      <c r="K207" s="18">
        <v>30078</v>
      </c>
      <c r="L207" s="16" t="s">
        <v>98</v>
      </c>
      <c r="M207" s="19">
        <v>1276</v>
      </c>
      <c r="O207" s="36">
        <v>74000000</v>
      </c>
      <c r="P207" s="63">
        <f>[1]!EUROCONVERT(O207,"ITL","EUR")</f>
        <v>38217.81</v>
      </c>
    </row>
    <row r="208" spans="1:16" ht="15">
      <c r="A208" s="16" t="s">
        <v>227</v>
      </c>
      <c r="B208" s="16" t="s">
        <v>232</v>
      </c>
      <c r="C208" s="16" t="s">
        <v>229</v>
      </c>
      <c r="D208" s="16" t="s">
        <v>205</v>
      </c>
      <c r="E208" s="16" t="s">
        <v>67</v>
      </c>
      <c r="F208" s="16" t="s">
        <v>123</v>
      </c>
      <c r="G208" s="16" t="s">
        <v>124</v>
      </c>
      <c r="H208" t="s">
        <v>846</v>
      </c>
      <c r="I208" s="16"/>
      <c r="J208" s="17" t="s">
        <v>85</v>
      </c>
      <c r="K208" s="18">
        <v>30078</v>
      </c>
      <c r="L208" s="16" t="s">
        <v>98</v>
      </c>
      <c r="M208" s="19">
        <v>1275</v>
      </c>
      <c r="O208" s="36">
        <v>74000000</v>
      </c>
      <c r="P208" s="63">
        <f>[1]!EUROCONVERT(O208,"ITL","EUR")</f>
        <v>38217.81</v>
      </c>
    </row>
    <row r="209" spans="1:16" ht="15">
      <c r="A209" s="16" t="s">
        <v>227</v>
      </c>
      <c r="B209" s="16" t="s">
        <v>233</v>
      </c>
      <c r="C209" s="16" t="s">
        <v>229</v>
      </c>
      <c r="D209" s="16" t="s">
        <v>206</v>
      </c>
      <c r="E209" s="16" t="s">
        <v>67</v>
      </c>
      <c r="F209" s="16" t="s">
        <v>123</v>
      </c>
      <c r="G209" s="16" t="s">
        <v>124</v>
      </c>
      <c r="H209" t="s">
        <v>846</v>
      </c>
      <c r="I209" s="16"/>
      <c r="J209" s="17" t="s">
        <v>85</v>
      </c>
      <c r="K209" s="18">
        <v>30078</v>
      </c>
      <c r="L209" s="16" t="s">
        <v>98</v>
      </c>
      <c r="M209" s="19">
        <v>1274</v>
      </c>
      <c r="O209" s="36">
        <v>74000000</v>
      </c>
      <c r="P209" s="63">
        <f>[1]!EUROCONVERT(O209,"ITL","EUR")</f>
        <v>38217.81</v>
      </c>
    </row>
    <row r="210" spans="1:16" ht="15">
      <c r="A210" s="16" t="s">
        <v>227</v>
      </c>
      <c r="B210" s="16" t="s">
        <v>233</v>
      </c>
      <c r="C210" s="16" t="s">
        <v>229</v>
      </c>
      <c r="D210" s="16" t="s">
        <v>207</v>
      </c>
      <c r="E210" s="16" t="s">
        <v>67</v>
      </c>
      <c r="F210" s="16" t="s">
        <v>123</v>
      </c>
      <c r="G210" s="16" t="s">
        <v>124</v>
      </c>
      <c r="H210" t="s">
        <v>846</v>
      </c>
      <c r="I210" s="16"/>
      <c r="J210" s="17" t="s">
        <v>85</v>
      </c>
      <c r="K210" s="18">
        <v>30078</v>
      </c>
      <c r="L210" s="16" t="s">
        <v>98</v>
      </c>
      <c r="M210" s="19">
        <v>1273</v>
      </c>
      <c r="O210" s="36">
        <v>92500000</v>
      </c>
      <c r="P210" s="63">
        <f>[1]!EUROCONVERT(O210,"ITL","EUR")</f>
        <v>47772.26</v>
      </c>
    </row>
    <row r="211" spans="1:16" ht="15">
      <c r="A211" s="16" t="s">
        <v>227</v>
      </c>
      <c r="B211" s="16" t="s">
        <v>230</v>
      </c>
      <c r="C211" s="16" t="s">
        <v>229</v>
      </c>
      <c r="D211" s="16" t="s">
        <v>192</v>
      </c>
      <c r="E211" s="16" t="s">
        <v>67</v>
      </c>
      <c r="F211" s="16" t="s">
        <v>123</v>
      </c>
      <c r="G211" s="16" t="s">
        <v>124</v>
      </c>
      <c r="H211" t="s">
        <v>846</v>
      </c>
      <c r="I211" s="16"/>
      <c r="J211" s="17" t="s">
        <v>85</v>
      </c>
      <c r="K211" s="18">
        <v>30078</v>
      </c>
      <c r="L211" s="16" t="s">
        <v>98</v>
      </c>
      <c r="M211" s="19">
        <v>1280</v>
      </c>
      <c r="O211" s="36">
        <v>74000000</v>
      </c>
      <c r="P211" s="63">
        <f>[1]!EUROCONVERT(O211,"ITL","EUR")</f>
        <v>38217.81</v>
      </c>
    </row>
    <row r="212" spans="1:17" s="81" customFormat="1" ht="16.5">
      <c r="A212" s="20" t="s">
        <v>234</v>
      </c>
      <c r="B212" s="20"/>
      <c r="C212" s="20"/>
      <c r="D212" s="20"/>
      <c r="E212" s="20"/>
      <c r="F212" s="20"/>
      <c r="G212" s="20"/>
      <c r="H212" s="20"/>
      <c r="I212" s="20"/>
      <c r="J212" s="87"/>
      <c r="K212" s="88"/>
      <c r="L212" s="20"/>
      <c r="M212" s="89"/>
      <c r="O212" s="179">
        <f>SUBTOTAL(9,O191:O211)</f>
        <v>1585000000</v>
      </c>
      <c r="P212" s="83">
        <f>[1]!EUROCONVERT(O212,"ITL","EUR")</f>
        <v>818584.19</v>
      </c>
      <c r="Q212" s="163"/>
    </row>
    <row r="213" spans="1:16" ht="15">
      <c r="A213" s="8" t="s">
        <v>227</v>
      </c>
      <c r="B213" s="8" t="s">
        <v>106</v>
      </c>
      <c r="C213" s="8" t="s">
        <v>229</v>
      </c>
      <c r="D213" s="8" t="s">
        <v>180</v>
      </c>
      <c r="E213" s="8" t="s">
        <v>67</v>
      </c>
      <c r="F213" s="8" t="s">
        <v>414</v>
      </c>
      <c r="G213" s="8" t="s">
        <v>415</v>
      </c>
      <c r="H213" t="s">
        <v>846</v>
      </c>
      <c r="I213" s="8"/>
      <c r="J213" s="10" t="s">
        <v>85</v>
      </c>
      <c r="K213" s="11">
        <v>30078</v>
      </c>
      <c r="L213" s="8" t="s">
        <v>98</v>
      </c>
      <c r="M213" s="12">
        <v>1270</v>
      </c>
      <c r="N213" s="13"/>
      <c r="O213" s="14">
        <v>24854000</v>
      </c>
      <c r="P213" s="63">
        <f>[1]!EUROCONVERT(O213,"ITL","EUR")</f>
        <v>12836.02</v>
      </c>
    </row>
    <row r="214" spans="1:16" ht="15">
      <c r="A214" s="8" t="s">
        <v>227</v>
      </c>
      <c r="B214" s="8" t="s">
        <v>106</v>
      </c>
      <c r="C214" s="8" t="s">
        <v>229</v>
      </c>
      <c r="D214" s="8" t="s">
        <v>183</v>
      </c>
      <c r="E214" s="8" t="s">
        <v>67</v>
      </c>
      <c r="F214" s="8" t="s">
        <v>414</v>
      </c>
      <c r="G214" s="8" t="s">
        <v>415</v>
      </c>
      <c r="H214" t="s">
        <v>846</v>
      </c>
      <c r="I214" s="8"/>
      <c r="J214" s="10" t="s">
        <v>85</v>
      </c>
      <c r="K214" s="11">
        <v>30078</v>
      </c>
      <c r="L214" s="8" t="s">
        <v>98</v>
      </c>
      <c r="M214" s="12">
        <v>1271</v>
      </c>
      <c r="N214" s="13"/>
      <c r="O214" s="14">
        <v>41289600</v>
      </c>
      <c r="P214" s="63">
        <f>[1]!EUROCONVERT(O214,"ITL","EUR")</f>
        <v>21324.3</v>
      </c>
    </row>
    <row r="215" spans="1:17" s="81" customFormat="1" ht="16.5">
      <c r="A215" s="26" t="s">
        <v>234</v>
      </c>
      <c r="B215" s="26"/>
      <c r="C215" s="26"/>
      <c r="D215" s="26"/>
      <c r="E215" s="26"/>
      <c r="F215" s="26"/>
      <c r="G215" s="26"/>
      <c r="H215" s="26"/>
      <c r="I215" s="26"/>
      <c r="J215" s="39"/>
      <c r="K215" s="91"/>
      <c r="L215" s="26"/>
      <c r="M215" s="92"/>
      <c r="N215" s="93"/>
      <c r="O215" s="152">
        <f>SUBTOTAL(9,O213:O214)</f>
        <v>66143600</v>
      </c>
      <c r="P215" s="83">
        <f>[1]!EUROCONVERT(O215,"ITL","EUR")</f>
        <v>34160.32</v>
      </c>
      <c r="Q215" s="163"/>
    </row>
    <row r="216" spans="1:17" s="94" customFormat="1" ht="16.5">
      <c r="A216" s="103" t="s">
        <v>1227</v>
      </c>
      <c r="B216" s="103"/>
      <c r="C216" s="103"/>
      <c r="D216" s="103"/>
      <c r="E216" s="103"/>
      <c r="F216" s="103"/>
      <c r="G216" s="103"/>
      <c r="H216" s="103"/>
      <c r="I216" s="103"/>
      <c r="J216" s="104"/>
      <c r="K216" s="105"/>
      <c r="L216" s="103"/>
      <c r="M216" s="106"/>
      <c r="N216" s="107"/>
      <c r="O216" s="172"/>
      <c r="P216" s="102">
        <f>P215+P212</f>
        <v>852744.5099999999</v>
      </c>
      <c r="Q216" s="165">
        <v>852744.51</v>
      </c>
    </row>
    <row r="218" spans="1:16" ht="15">
      <c r="A218" s="16" t="s">
        <v>246</v>
      </c>
      <c r="B218" s="16" t="s">
        <v>184</v>
      </c>
      <c r="C218" s="16" t="s">
        <v>121</v>
      </c>
      <c r="D218" s="16" t="s">
        <v>195</v>
      </c>
      <c r="E218" s="16" t="s">
        <v>83</v>
      </c>
      <c r="F218" s="16" t="s">
        <v>247</v>
      </c>
      <c r="G218" s="16" t="s">
        <v>124</v>
      </c>
      <c r="H218" t="s">
        <v>846</v>
      </c>
      <c r="I218" s="16" t="s">
        <v>85</v>
      </c>
      <c r="J218" s="17" t="s">
        <v>248</v>
      </c>
      <c r="K218" s="18">
        <v>23749</v>
      </c>
      <c r="L218" s="16" t="s">
        <v>98</v>
      </c>
      <c r="M218" s="19">
        <v>4164</v>
      </c>
      <c r="N218" s="21">
        <v>240000000</v>
      </c>
      <c r="O218" s="36">
        <v>240000000</v>
      </c>
      <c r="P218" s="63">
        <f>[1]!EUROCONVERT(O218,"ITL","EUR")</f>
        <v>123949.66</v>
      </c>
    </row>
    <row r="219" spans="1:16" ht="15">
      <c r="A219" s="16" t="s">
        <v>246</v>
      </c>
      <c r="B219" s="16" t="s">
        <v>180</v>
      </c>
      <c r="C219" s="16" t="s">
        <v>121</v>
      </c>
      <c r="D219" s="16" t="s">
        <v>196</v>
      </c>
      <c r="E219" s="16" t="s">
        <v>83</v>
      </c>
      <c r="F219" s="16" t="s">
        <v>247</v>
      </c>
      <c r="G219" s="16" t="s">
        <v>124</v>
      </c>
      <c r="H219" t="s">
        <v>846</v>
      </c>
      <c r="I219" s="16" t="s">
        <v>85</v>
      </c>
      <c r="J219" s="17" t="s">
        <v>248</v>
      </c>
      <c r="K219" s="18">
        <v>23749</v>
      </c>
      <c r="L219" s="16" t="s">
        <v>98</v>
      </c>
      <c r="M219" s="19">
        <v>4163</v>
      </c>
      <c r="N219" s="21">
        <v>280000000</v>
      </c>
      <c r="O219" s="36">
        <v>280000000</v>
      </c>
      <c r="P219" s="63">
        <f>[1]!EUROCONVERT(O219,"ITL","EUR")</f>
        <v>144607.93</v>
      </c>
    </row>
    <row r="220" spans="1:16" ht="15">
      <c r="A220" s="16" t="s">
        <v>246</v>
      </c>
      <c r="B220" s="16" t="s">
        <v>183</v>
      </c>
      <c r="C220" s="16" t="s">
        <v>121</v>
      </c>
      <c r="D220" s="16" t="s">
        <v>188</v>
      </c>
      <c r="E220" s="16" t="s">
        <v>83</v>
      </c>
      <c r="F220" s="16" t="s">
        <v>247</v>
      </c>
      <c r="G220" s="16" t="s">
        <v>124</v>
      </c>
      <c r="H220" t="s">
        <v>846</v>
      </c>
      <c r="I220" s="16" t="s">
        <v>85</v>
      </c>
      <c r="J220" s="17" t="s">
        <v>248</v>
      </c>
      <c r="K220" s="18">
        <v>23749</v>
      </c>
      <c r="L220" s="16" t="s">
        <v>98</v>
      </c>
      <c r="M220" s="19">
        <v>4161</v>
      </c>
      <c r="N220" s="21">
        <v>280000000</v>
      </c>
      <c r="O220" s="36">
        <v>280000000</v>
      </c>
      <c r="P220" s="63">
        <f>[1]!EUROCONVERT(O220,"ITL","EUR")</f>
        <v>144607.93</v>
      </c>
    </row>
    <row r="221" spans="1:16" ht="15">
      <c r="A221" s="16" t="s">
        <v>246</v>
      </c>
      <c r="B221" s="16" t="s">
        <v>197</v>
      </c>
      <c r="C221" s="16" t="s">
        <v>121</v>
      </c>
      <c r="D221" s="16" t="s">
        <v>180</v>
      </c>
      <c r="E221" s="16" t="s">
        <v>83</v>
      </c>
      <c r="F221" s="16" t="s">
        <v>247</v>
      </c>
      <c r="G221" s="16" t="s">
        <v>124</v>
      </c>
      <c r="H221" t="s">
        <v>846</v>
      </c>
      <c r="I221" s="16" t="s">
        <v>85</v>
      </c>
      <c r="J221" s="17" t="s">
        <v>248</v>
      </c>
      <c r="K221" s="18">
        <v>23749</v>
      </c>
      <c r="L221" s="16" t="s">
        <v>98</v>
      </c>
      <c r="M221" s="19">
        <v>4159</v>
      </c>
      <c r="N221" s="21">
        <v>240000000</v>
      </c>
      <c r="O221" s="36">
        <v>240000000</v>
      </c>
      <c r="P221" s="63">
        <f>[1]!EUROCONVERT(O221,"ITL","EUR")</f>
        <v>123949.66</v>
      </c>
    </row>
    <row r="222" spans="1:16" ht="15">
      <c r="A222" s="16" t="s">
        <v>246</v>
      </c>
      <c r="B222" s="16" t="s">
        <v>180</v>
      </c>
      <c r="C222" s="16" t="s">
        <v>121</v>
      </c>
      <c r="D222" s="16" t="s">
        <v>126</v>
      </c>
      <c r="E222" s="16" t="s">
        <v>83</v>
      </c>
      <c r="F222" s="16" t="s">
        <v>247</v>
      </c>
      <c r="G222" s="16" t="s">
        <v>124</v>
      </c>
      <c r="H222" t="s">
        <v>846</v>
      </c>
      <c r="I222" s="16" t="s">
        <v>85</v>
      </c>
      <c r="J222" s="17" t="s">
        <v>248</v>
      </c>
      <c r="K222" s="18">
        <v>23749</v>
      </c>
      <c r="L222" s="16" t="s">
        <v>98</v>
      </c>
      <c r="M222" s="19">
        <v>4162</v>
      </c>
      <c r="N222" s="21">
        <v>240000000</v>
      </c>
      <c r="O222" s="36">
        <v>240000000</v>
      </c>
      <c r="P222" s="63">
        <f>[1]!EUROCONVERT(O222,"ITL","EUR")</f>
        <v>123949.66</v>
      </c>
    </row>
    <row r="223" spans="1:16" ht="15">
      <c r="A223" s="16" t="s">
        <v>246</v>
      </c>
      <c r="B223" s="16" t="s">
        <v>184</v>
      </c>
      <c r="C223" s="16" t="s">
        <v>121</v>
      </c>
      <c r="D223" s="16" t="s">
        <v>185</v>
      </c>
      <c r="E223" s="16" t="s">
        <v>83</v>
      </c>
      <c r="F223" s="16" t="s">
        <v>247</v>
      </c>
      <c r="G223" s="16" t="s">
        <v>124</v>
      </c>
      <c r="H223" t="s">
        <v>846</v>
      </c>
      <c r="I223" s="16" t="s">
        <v>85</v>
      </c>
      <c r="J223" s="17" t="s">
        <v>248</v>
      </c>
      <c r="K223" s="18">
        <v>23749</v>
      </c>
      <c r="L223" s="16" t="s">
        <v>98</v>
      </c>
      <c r="M223" s="19">
        <v>4165</v>
      </c>
      <c r="N223" s="21">
        <v>280000000</v>
      </c>
      <c r="O223" s="36">
        <v>280000000</v>
      </c>
      <c r="P223" s="63">
        <f>[1]!EUROCONVERT(O223,"ITL","EUR")</f>
        <v>144607.93</v>
      </c>
    </row>
    <row r="224" spans="1:16" ht="15">
      <c r="A224" s="16" t="s">
        <v>246</v>
      </c>
      <c r="B224" s="16" t="s">
        <v>197</v>
      </c>
      <c r="C224" s="16" t="s">
        <v>121</v>
      </c>
      <c r="D224" s="16" t="s">
        <v>183</v>
      </c>
      <c r="E224" s="16" t="s">
        <v>83</v>
      </c>
      <c r="F224" s="16" t="s">
        <v>247</v>
      </c>
      <c r="G224" s="16" t="s">
        <v>124</v>
      </c>
      <c r="H224" t="s">
        <v>846</v>
      </c>
      <c r="I224" s="16" t="s">
        <v>85</v>
      </c>
      <c r="J224" s="17" t="s">
        <v>248</v>
      </c>
      <c r="K224" s="18">
        <v>23749</v>
      </c>
      <c r="L224" s="16" t="s">
        <v>98</v>
      </c>
      <c r="M224" s="19">
        <v>4158</v>
      </c>
      <c r="N224" s="21">
        <v>240000000</v>
      </c>
      <c r="O224" s="36">
        <v>240000000</v>
      </c>
      <c r="P224" s="63">
        <f>[1]!EUROCONVERT(O224,"ITL","EUR")</f>
        <v>123949.66</v>
      </c>
    </row>
    <row r="225" spans="1:16" ht="15">
      <c r="A225" s="16" t="s">
        <v>246</v>
      </c>
      <c r="B225" s="16" t="s">
        <v>188</v>
      </c>
      <c r="C225" s="16" t="s">
        <v>121</v>
      </c>
      <c r="D225" s="16" t="s">
        <v>98</v>
      </c>
      <c r="E225" s="16" t="s">
        <v>83</v>
      </c>
      <c r="F225" s="16" t="s">
        <v>247</v>
      </c>
      <c r="G225" s="16" t="s">
        <v>124</v>
      </c>
      <c r="H225" t="s">
        <v>846</v>
      </c>
      <c r="I225" s="16" t="s">
        <v>85</v>
      </c>
      <c r="J225" s="17" t="s">
        <v>248</v>
      </c>
      <c r="K225" s="18">
        <v>23749</v>
      </c>
      <c r="L225" s="16" t="s">
        <v>98</v>
      </c>
      <c r="M225" s="19">
        <v>4167</v>
      </c>
      <c r="N225" s="21">
        <v>280000000</v>
      </c>
      <c r="O225" s="36">
        <v>280000000</v>
      </c>
      <c r="P225" s="63">
        <f>[1]!EUROCONVERT(O225,"ITL","EUR")</f>
        <v>144607.93</v>
      </c>
    </row>
    <row r="226" spans="1:16" ht="15">
      <c r="A226" s="16" t="s">
        <v>246</v>
      </c>
      <c r="B226" s="16" t="s">
        <v>126</v>
      </c>
      <c r="C226" s="16" t="s">
        <v>121</v>
      </c>
      <c r="D226" s="16" t="s">
        <v>194</v>
      </c>
      <c r="E226" s="16" t="s">
        <v>83</v>
      </c>
      <c r="F226" s="16" t="s">
        <v>247</v>
      </c>
      <c r="G226" s="16" t="s">
        <v>124</v>
      </c>
      <c r="H226" t="s">
        <v>846</v>
      </c>
      <c r="I226" s="16" t="s">
        <v>85</v>
      </c>
      <c r="J226" s="17" t="s">
        <v>248</v>
      </c>
      <c r="K226" s="18">
        <v>23749</v>
      </c>
      <c r="L226" s="16" t="s">
        <v>98</v>
      </c>
      <c r="M226" s="19">
        <v>4168</v>
      </c>
      <c r="N226" s="21">
        <v>240000000</v>
      </c>
      <c r="O226" s="36">
        <v>240000000</v>
      </c>
      <c r="P226" s="63">
        <f>[1]!EUROCONVERT(O226,"ITL","EUR")</f>
        <v>123949.66</v>
      </c>
    </row>
    <row r="227" spans="1:16" ht="15">
      <c r="A227" s="16" t="s">
        <v>246</v>
      </c>
      <c r="B227" s="16" t="s">
        <v>183</v>
      </c>
      <c r="C227" s="16" t="s">
        <v>121</v>
      </c>
      <c r="D227" s="16" t="s">
        <v>184</v>
      </c>
      <c r="E227" s="16" t="s">
        <v>83</v>
      </c>
      <c r="F227" s="16" t="s">
        <v>247</v>
      </c>
      <c r="G227" s="16" t="s">
        <v>124</v>
      </c>
      <c r="H227" t="s">
        <v>846</v>
      </c>
      <c r="I227" s="16" t="s">
        <v>85</v>
      </c>
      <c r="J227" s="17" t="s">
        <v>248</v>
      </c>
      <c r="K227" s="18">
        <v>23749</v>
      </c>
      <c r="L227" s="16" t="s">
        <v>98</v>
      </c>
      <c r="M227" s="19">
        <v>4160</v>
      </c>
      <c r="N227" s="21">
        <v>240000000</v>
      </c>
      <c r="O227" s="36">
        <v>240000000</v>
      </c>
      <c r="P227" s="63">
        <f>[1]!EUROCONVERT(O227,"ITL","EUR")</f>
        <v>123949.66</v>
      </c>
    </row>
    <row r="228" spans="1:16" ht="15">
      <c r="A228" s="16" t="s">
        <v>246</v>
      </c>
      <c r="B228" s="16" t="s">
        <v>126</v>
      </c>
      <c r="C228" s="16" t="s">
        <v>121</v>
      </c>
      <c r="D228" s="16" t="s">
        <v>186</v>
      </c>
      <c r="E228" s="16" t="s">
        <v>83</v>
      </c>
      <c r="F228" s="16" t="s">
        <v>247</v>
      </c>
      <c r="G228" s="16" t="s">
        <v>124</v>
      </c>
      <c r="H228" t="s">
        <v>846</v>
      </c>
      <c r="I228" s="16" t="s">
        <v>85</v>
      </c>
      <c r="J228" s="17" t="s">
        <v>248</v>
      </c>
      <c r="K228" s="18">
        <v>23749</v>
      </c>
      <c r="L228" s="16" t="s">
        <v>98</v>
      </c>
      <c r="M228" s="19">
        <v>4169</v>
      </c>
      <c r="N228" s="21">
        <v>280000000</v>
      </c>
      <c r="O228" s="36">
        <v>280000000</v>
      </c>
      <c r="P228" s="63">
        <f>[1]!EUROCONVERT(O228,"ITL","EUR")</f>
        <v>144607.93</v>
      </c>
    </row>
    <row r="229" spans="1:16" ht="15">
      <c r="A229" s="16" t="s">
        <v>246</v>
      </c>
      <c r="B229" s="16" t="s">
        <v>196</v>
      </c>
      <c r="C229" s="16" t="s">
        <v>121</v>
      </c>
      <c r="D229" s="16" t="s">
        <v>187</v>
      </c>
      <c r="E229" s="16" t="s">
        <v>83</v>
      </c>
      <c r="F229" s="16" t="s">
        <v>247</v>
      </c>
      <c r="G229" s="16" t="s">
        <v>124</v>
      </c>
      <c r="H229" t="s">
        <v>846</v>
      </c>
      <c r="I229" s="16" t="s">
        <v>85</v>
      </c>
      <c r="J229" s="17" t="s">
        <v>248</v>
      </c>
      <c r="K229" s="18">
        <v>23749</v>
      </c>
      <c r="L229" s="16" t="s">
        <v>98</v>
      </c>
      <c r="M229" s="19">
        <v>4170</v>
      </c>
      <c r="N229" s="21">
        <v>240000000</v>
      </c>
      <c r="O229" s="36">
        <v>240000000</v>
      </c>
      <c r="P229" s="63">
        <f>[1]!EUROCONVERT(O229,"ITL","EUR")</f>
        <v>123949.66</v>
      </c>
    </row>
    <row r="230" spans="1:16" ht="15">
      <c r="A230" s="16" t="s">
        <v>246</v>
      </c>
      <c r="B230" s="16" t="s">
        <v>196</v>
      </c>
      <c r="C230" s="16" t="s">
        <v>121</v>
      </c>
      <c r="D230" s="16" t="s">
        <v>193</v>
      </c>
      <c r="E230" s="16" t="s">
        <v>83</v>
      </c>
      <c r="F230" s="16" t="s">
        <v>247</v>
      </c>
      <c r="G230" s="16" t="s">
        <v>124</v>
      </c>
      <c r="H230" t="s">
        <v>846</v>
      </c>
      <c r="I230" s="16" t="s">
        <v>85</v>
      </c>
      <c r="J230" s="17" t="s">
        <v>248</v>
      </c>
      <c r="K230" s="18">
        <v>23749</v>
      </c>
      <c r="L230" s="16" t="s">
        <v>98</v>
      </c>
      <c r="M230" s="19">
        <v>4171</v>
      </c>
      <c r="N230" s="21">
        <v>280000000</v>
      </c>
      <c r="O230" s="36">
        <v>280000000</v>
      </c>
      <c r="P230" s="63">
        <f>[1]!EUROCONVERT(O230,"ITL","EUR")</f>
        <v>144607.93</v>
      </c>
    </row>
    <row r="231" spans="1:16" ht="15">
      <c r="A231" s="16" t="s">
        <v>246</v>
      </c>
      <c r="B231" s="16" t="s">
        <v>249</v>
      </c>
      <c r="C231" s="16" t="s">
        <v>121</v>
      </c>
      <c r="D231" s="16" t="s">
        <v>192</v>
      </c>
      <c r="E231" s="16" t="s">
        <v>83</v>
      </c>
      <c r="F231" s="16" t="s">
        <v>123</v>
      </c>
      <c r="G231" s="16" t="s">
        <v>124</v>
      </c>
      <c r="H231" t="s">
        <v>846</v>
      </c>
      <c r="I231" s="16" t="s">
        <v>85</v>
      </c>
      <c r="J231" s="17" t="s">
        <v>248</v>
      </c>
      <c r="K231" s="18">
        <v>23749</v>
      </c>
      <c r="L231" s="16" t="s">
        <v>98</v>
      </c>
      <c r="M231" s="19">
        <v>4172</v>
      </c>
      <c r="N231" s="21">
        <v>46250000</v>
      </c>
      <c r="O231" s="36">
        <v>46250000</v>
      </c>
      <c r="P231" s="63">
        <f>[1]!EUROCONVERT(O231,"ITL","EUR")</f>
        <v>23886.13</v>
      </c>
    </row>
    <row r="232" spans="1:16" ht="15">
      <c r="A232" s="16" t="s">
        <v>246</v>
      </c>
      <c r="B232" s="16" t="s">
        <v>188</v>
      </c>
      <c r="C232" s="16" t="s">
        <v>121</v>
      </c>
      <c r="D232" s="16" t="s">
        <v>181</v>
      </c>
      <c r="E232" s="16" t="s">
        <v>83</v>
      </c>
      <c r="F232" s="16" t="s">
        <v>247</v>
      </c>
      <c r="G232" s="16" t="s">
        <v>124</v>
      </c>
      <c r="H232" t="s">
        <v>846</v>
      </c>
      <c r="I232" s="16" t="s">
        <v>85</v>
      </c>
      <c r="J232" s="17" t="s">
        <v>248</v>
      </c>
      <c r="K232" s="18">
        <v>23749</v>
      </c>
      <c r="L232" s="16" t="s">
        <v>98</v>
      </c>
      <c r="M232" s="19">
        <v>4166</v>
      </c>
      <c r="N232" s="21">
        <v>240000000</v>
      </c>
      <c r="O232" s="36">
        <v>240000000</v>
      </c>
      <c r="P232" s="63">
        <f>[1]!EUROCONVERT(O232,"ITL","EUR")</f>
        <v>123949.66</v>
      </c>
    </row>
    <row r="233" spans="1:17" s="94" customFormat="1" ht="16.5">
      <c r="A233" s="97" t="s">
        <v>250</v>
      </c>
      <c r="B233" s="97"/>
      <c r="C233" s="97"/>
      <c r="D233" s="97"/>
      <c r="E233" s="97"/>
      <c r="F233" s="97"/>
      <c r="G233" s="97"/>
      <c r="H233" s="97"/>
      <c r="I233" s="97"/>
      <c r="J233" s="98"/>
      <c r="K233" s="99"/>
      <c r="L233" s="97"/>
      <c r="M233" s="100"/>
      <c r="N233" s="101">
        <v>3646250000</v>
      </c>
      <c r="O233" s="177">
        <f>SUBTOTAL(9,O218:O232)</f>
        <v>3646250000</v>
      </c>
      <c r="P233" s="102">
        <f>[1]!EUROCONVERT(O233,"ITL","EUR")</f>
        <v>1883130.97</v>
      </c>
      <c r="Q233" s="165">
        <v>1883130.97</v>
      </c>
    </row>
    <row r="234" spans="1:17" s="81" customFormat="1" ht="16.5">
      <c r="A234" s="20"/>
      <c r="B234" s="20"/>
      <c r="C234" s="20"/>
      <c r="D234" s="20"/>
      <c r="E234" s="20"/>
      <c r="F234" s="20"/>
      <c r="G234" s="20"/>
      <c r="H234" s="20"/>
      <c r="I234" s="20"/>
      <c r="J234" s="87"/>
      <c r="K234" s="88"/>
      <c r="L234" s="20"/>
      <c r="M234" s="89"/>
      <c r="N234" s="90"/>
      <c r="O234" s="179"/>
      <c r="P234" s="83"/>
      <c r="Q234" s="163"/>
    </row>
    <row r="235" spans="1:16" ht="15">
      <c r="A235" s="16" t="s">
        <v>255</v>
      </c>
      <c r="B235" s="16" t="s">
        <v>180</v>
      </c>
      <c r="C235" s="16" t="s">
        <v>85</v>
      </c>
      <c r="D235" s="16" t="s">
        <v>126</v>
      </c>
      <c r="E235" s="16" t="s">
        <v>83</v>
      </c>
      <c r="F235" s="16" t="s">
        <v>131</v>
      </c>
      <c r="G235" s="16" t="s">
        <v>124</v>
      </c>
      <c r="H235" t="s">
        <v>846</v>
      </c>
      <c r="I235" s="16" t="s">
        <v>256</v>
      </c>
      <c r="J235" s="17" t="s">
        <v>257</v>
      </c>
      <c r="K235" s="18">
        <v>30294</v>
      </c>
      <c r="L235" s="16" t="s">
        <v>98</v>
      </c>
      <c r="M235" s="19">
        <v>4861</v>
      </c>
      <c r="N235" s="21"/>
      <c r="O235" s="36">
        <v>71750000</v>
      </c>
      <c r="P235" s="63">
        <f>[1]!EUROCONVERT(O235,"ITL","EUR")</f>
        <v>37055.78</v>
      </c>
    </row>
    <row r="236" spans="1:16" ht="15">
      <c r="A236" s="16" t="s">
        <v>255</v>
      </c>
      <c r="B236" s="16" t="s">
        <v>184</v>
      </c>
      <c r="C236" s="16" t="s">
        <v>85</v>
      </c>
      <c r="D236" s="16" t="s">
        <v>85</v>
      </c>
      <c r="E236" s="16" t="s">
        <v>83</v>
      </c>
      <c r="F236" s="16" t="s">
        <v>131</v>
      </c>
      <c r="G236" s="16" t="s">
        <v>124</v>
      </c>
      <c r="H236" t="s">
        <v>846</v>
      </c>
      <c r="I236" s="16" t="s">
        <v>256</v>
      </c>
      <c r="J236" s="17" t="s">
        <v>257</v>
      </c>
      <c r="K236" s="18">
        <v>30294</v>
      </c>
      <c r="L236" s="16" t="s">
        <v>98</v>
      </c>
      <c r="M236" s="19">
        <v>4858</v>
      </c>
      <c r="N236" s="21"/>
      <c r="O236" s="36">
        <v>102500000</v>
      </c>
      <c r="P236" s="63">
        <f>[1]!EUROCONVERT(O236,"ITL","EUR")</f>
        <v>52936.83</v>
      </c>
    </row>
    <row r="237" spans="1:16" ht="15">
      <c r="A237" s="16" t="s">
        <v>255</v>
      </c>
      <c r="B237" s="16" t="s">
        <v>183</v>
      </c>
      <c r="C237" s="16" t="s">
        <v>85</v>
      </c>
      <c r="D237" s="16" t="s">
        <v>188</v>
      </c>
      <c r="E237" s="16" t="s">
        <v>83</v>
      </c>
      <c r="F237" s="16" t="s">
        <v>131</v>
      </c>
      <c r="G237" s="16" t="s">
        <v>124</v>
      </c>
      <c r="H237" t="s">
        <v>846</v>
      </c>
      <c r="I237" s="16" t="s">
        <v>256</v>
      </c>
      <c r="J237" s="17" t="s">
        <v>257</v>
      </c>
      <c r="K237" s="18">
        <v>30294</v>
      </c>
      <c r="L237" s="16" t="s">
        <v>98</v>
      </c>
      <c r="M237" s="19">
        <v>4859</v>
      </c>
      <c r="N237" s="21"/>
      <c r="O237" s="36">
        <v>71750000</v>
      </c>
      <c r="P237" s="63">
        <f>[1]!EUROCONVERT(O237,"ITL","EUR")</f>
        <v>37055.78</v>
      </c>
    </row>
    <row r="238" spans="1:16" ht="15">
      <c r="A238" s="16" t="s">
        <v>255</v>
      </c>
      <c r="B238" s="16" t="s">
        <v>258</v>
      </c>
      <c r="C238" s="16" t="s">
        <v>85</v>
      </c>
      <c r="D238" s="16" t="s">
        <v>185</v>
      </c>
      <c r="E238" s="16" t="s">
        <v>83</v>
      </c>
      <c r="F238" s="16" t="s">
        <v>131</v>
      </c>
      <c r="G238" s="16" t="s">
        <v>124</v>
      </c>
      <c r="H238" t="s">
        <v>846</v>
      </c>
      <c r="I238" s="16" t="s">
        <v>256</v>
      </c>
      <c r="J238" s="17" t="s">
        <v>257</v>
      </c>
      <c r="K238" s="18">
        <v>30294</v>
      </c>
      <c r="L238" s="16" t="s">
        <v>98</v>
      </c>
      <c r="M238" s="19">
        <v>4857</v>
      </c>
      <c r="N238" s="21"/>
      <c r="O238" s="36">
        <v>102500000</v>
      </c>
      <c r="P238" s="63">
        <f>[1]!EUROCONVERT(O238,"ITL","EUR")</f>
        <v>52936.83</v>
      </c>
    </row>
    <row r="239" spans="1:16" ht="15">
      <c r="A239" s="16" t="s">
        <v>255</v>
      </c>
      <c r="B239" s="16" t="s">
        <v>183</v>
      </c>
      <c r="C239" s="16" t="s">
        <v>85</v>
      </c>
      <c r="D239" s="16" t="s">
        <v>184</v>
      </c>
      <c r="E239" s="16" t="s">
        <v>83</v>
      </c>
      <c r="F239" s="16" t="s">
        <v>131</v>
      </c>
      <c r="G239" s="16" t="s">
        <v>124</v>
      </c>
      <c r="H239" t="s">
        <v>846</v>
      </c>
      <c r="I239" s="16" t="s">
        <v>256</v>
      </c>
      <c r="J239" s="17" t="s">
        <v>257</v>
      </c>
      <c r="K239" s="18">
        <v>30294</v>
      </c>
      <c r="L239" s="16" t="s">
        <v>98</v>
      </c>
      <c r="M239" s="19">
        <v>4860</v>
      </c>
      <c r="N239" s="21"/>
      <c r="O239" s="36">
        <v>71750000</v>
      </c>
      <c r="P239" s="63">
        <f>[1]!EUROCONVERT(O239,"ITL","EUR")</f>
        <v>37055.78</v>
      </c>
    </row>
    <row r="240" spans="1:16" ht="15">
      <c r="A240" s="16" t="s">
        <v>255</v>
      </c>
      <c r="B240" s="16" t="s">
        <v>180</v>
      </c>
      <c r="C240" s="16" t="s">
        <v>85</v>
      </c>
      <c r="D240" s="16" t="s">
        <v>196</v>
      </c>
      <c r="E240" s="16" t="s">
        <v>83</v>
      </c>
      <c r="F240" s="16" t="s">
        <v>131</v>
      </c>
      <c r="G240" s="16" t="s">
        <v>124</v>
      </c>
      <c r="H240" t="s">
        <v>846</v>
      </c>
      <c r="I240" s="16" t="s">
        <v>256</v>
      </c>
      <c r="J240" s="17" t="s">
        <v>257</v>
      </c>
      <c r="K240" s="18">
        <v>30294</v>
      </c>
      <c r="L240" s="16" t="s">
        <v>98</v>
      </c>
      <c r="M240" s="19">
        <v>4862</v>
      </c>
      <c r="N240" s="21"/>
      <c r="O240" s="36">
        <v>71750000</v>
      </c>
      <c r="P240" s="63">
        <f>[1]!EUROCONVERT(O240,"ITL","EUR")</f>
        <v>37055.78</v>
      </c>
    </row>
    <row r="241" spans="1:16" ht="15">
      <c r="A241" s="16" t="s">
        <v>255</v>
      </c>
      <c r="B241" s="16" t="s">
        <v>188</v>
      </c>
      <c r="C241" s="16" t="s">
        <v>85</v>
      </c>
      <c r="D241" s="16" t="s">
        <v>196</v>
      </c>
      <c r="E241" s="16" t="s">
        <v>83</v>
      </c>
      <c r="F241" s="16" t="s">
        <v>131</v>
      </c>
      <c r="G241" s="16" t="s">
        <v>124</v>
      </c>
      <c r="H241" t="s">
        <v>846</v>
      </c>
      <c r="I241" s="16" t="s">
        <v>256</v>
      </c>
      <c r="J241" s="17" t="s">
        <v>257</v>
      </c>
      <c r="K241" s="18">
        <v>30294</v>
      </c>
      <c r="L241" s="16" t="s">
        <v>98</v>
      </c>
      <c r="M241" s="19">
        <v>4864</v>
      </c>
      <c r="N241" s="21"/>
      <c r="O241" s="36">
        <v>51250000</v>
      </c>
      <c r="P241" s="63">
        <f>[1]!EUROCONVERT(O241,"ITL","EUR")</f>
        <v>26468.42</v>
      </c>
    </row>
    <row r="242" spans="1:16" ht="15">
      <c r="A242" s="16" t="s">
        <v>255</v>
      </c>
      <c r="B242" s="16" t="s">
        <v>188</v>
      </c>
      <c r="C242" s="16" t="s">
        <v>85</v>
      </c>
      <c r="D242" s="16" t="s">
        <v>181</v>
      </c>
      <c r="E242" s="16" t="s">
        <v>83</v>
      </c>
      <c r="F242" s="16" t="s">
        <v>131</v>
      </c>
      <c r="G242" s="16" t="s">
        <v>124</v>
      </c>
      <c r="H242" t="s">
        <v>846</v>
      </c>
      <c r="I242" s="16" t="s">
        <v>256</v>
      </c>
      <c r="J242" s="17" t="s">
        <v>257</v>
      </c>
      <c r="K242" s="18">
        <v>30294</v>
      </c>
      <c r="L242" s="16" t="s">
        <v>98</v>
      </c>
      <c r="M242" s="19">
        <v>4867</v>
      </c>
      <c r="N242" s="21"/>
      <c r="O242" s="36">
        <v>51250000</v>
      </c>
      <c r="P242" s="63">
        <f>[1]!EUROCONVERT(O242,"ITL","EUR")</f>
        <v>26468.42</v>
      </c>
    </row>
    <row r="243" spans="1:16" ht="15">
      <c r="A243" s="16" t="s">
        <v>255</v>
      </c>
      <c r="B243" s="16" t="s">
        <v>258</v>
      </c>
      <c r="C243" s="16" t="s">
        <v>85</v>
      </c>
      <c r="D243" s="16" t="s">
        <v>195</v>
      </c>
      <c r="E243" s="16" t="s">
        <v>83</v>
      </c>
      <c r="F243" s="16" t="s">
        <v>131</v>
      </c>
      <c r="G243" s="16" t="s">
        <v>124</v>
      </c>
      <c r="H243" t="s">
        <v>846</v>
      </c>
      <c r="I243" s="16" t="s">
        <v>256</v>
      </c>
      <c r="J243" s="17" t="s">
        <v>257</v>
      </c>
      <c r="K243" s="18">
        <v>30294</v>
      </c>
      <c r="L243" s="16" t="s">
        <v>98</v>
      </c>
      <c r="M243" s="19">
        <v>4856</v>
      </c>
      <c r="N243" s="21"/>
      <c r="O243" s="36">
        <v>102500000</v>
      </c>
      <c r="P243" s="63">
        <f>[1]!EUROCONVERT(O243,"ITL","EUR")</f>
        <v>52936.83</v>
      </c>
    </row>
    <row r="244" spans="1:16" ht="15">
      <c r="A244" s="16" t="s">
        <v>255</v>
      </c>
      <c r="B244" s="16" t="s">
        <v>184</v>
      </c>
      <c r="C244" s="16" t="s">
        <v>85</v>
      </c>
      <c r="D244" s="16" t="s">
        <v>126</v>
      </c>
      <c r="E244" s="16" t="s">
        <v>83</v>
      </c>
      <c r="F244" s="16" t="s">
        <v>131</v>
      </c>
      <c r="G244" s="16" t="s">
        <v>124</v>
      </c>
      <c r="H244" t="s">
        <v>846</v>
      </c>
      <c r="I244" s="16" t="s">
        <v>256</v>
      </c>
      <c r="J244" s="17" t="s">
        <v>257</v>
      </c>
      <c r="K244" s="18">
        <v>30294</v>
      </c>
      <c r="L244" s="16" t="s">
        <v>98</v>
      </c>
      <c r="M244" s="19">
        <v>4863</v>
      </c>
      <c r="N244" s="21"/>
      <c r="O244" s="36">
        <v>51250000</v>
      </c>
      <c r="P244" s="63">
        <f>[1]!EUROCONVERT(O244,"ITL","EUR")</f>
        <v>26468.42</v>
      </c>
    </row>
    <row r="245" spans="1:16" ht="15">
      <c r="A245" s="16" t="s">
        <v>255</v>
      </c>
      <c r="B245" s="16" t="s">
        <v>126</v>
      </c>
      <c r="C245" s="16" t="s">
        <v>85</v>
      </c>
      <c r="D245" s="16" t="s">
        <v>185</v>
      </c>
      <c r="E245" s="16" t="s">
        <v>83</v>
      </c>
      <c r="F245" s="16" t="s">
        <v>131</v>
      </c>
      <c r="G245" s="16" t="s">
        <v>124</v>
      </c>
      <c r="H245" t="s">
        <v>846</v>
      </c>
      <c r="I245" s="16" t="s">
        <v>256</v>
      </c>
      <c r="J245" s="17" t="s">
        <v>257</v>
      </c>
      <c r="K245" s="18">
        <v>30294</v>
      </c>
      <c r="L245" s="16" t="s">
        <v>98</v>
      </c>
      <c r="M245" s="19">
        <v>4866</v>
      </c>
      <c r="N245" s="21"/>
      <c r="O245" s="36">
        <v>20500000</v>
      </c>
      <c r="P245" s="63">
        <f>[1]!EUROCONVERT(O245,"ITL","EUR")</f>
        <v>10587.37</v>
      </c>
    </row>
    <row r="246" spans="1:16" ht="15">
      <c r="A246" s="16" t="s">
        <v>255</v>
      </c>
      <c r="B246" s="16" t="s">
        <v>259</v>
      </c>
      <c r="C246" s="16" t="s">
        <v>85</v>
      </c>
      <c r="D246" s="16" t="s">
        <v>188</v>
      </c>
      <c r="E246" s="16" t="s">
        <v>83</v>
      </c>
      <c r="F246" s="16" t="s">
        <v>131</v>
      </c>
      <c r="G246" s="16" t="s">
        <v>124</v>
      </c>
      <c r="H246" t="s">
        <v>846</v>
      </c>
      <c r="I246" s="16" t="s">
        <v>256</v>
      </c>
      <c r="J246" s="17" t="s">
        <v>257</v>
      </c>
      <c r="K246" s="18">
        <v>30294</v>
      </c>
      <c r="L246" s="16" t="s">
        <v>98</v>
      </c>
      <c r="M246" s="19">
        <v>4854</v>
      </c>
      <c r="N246" s="21"/>
      <c r="O246" s="36">
        <v>102500000</v>
      </c>
      <c r="P246" s="63">
        <f>[1]!EUROCONVERT(O246,"ITL","EUR")</f>
        <v>52936.83</v>
      </c>
    </row>
    <row r="247" spans="1:16" ht="15">
      <c r="A247" s="16" t="s">
        <v>255</v>
      </c>
      <c r="B247" s="16" t="s">
        <v>260</v>
      </c>
      <c r="C247" s="16" t="s">
        <v>85</v>
      </c>
      <c r="D247" s="16" t="s">
        <v>185</v>
      </c>
      <c r="E247" s="16" t="s">
        <v>83</v>
      </c>
      <c r="F247" s="16" t="s">
        <v>131</v>
      </c>
      <c r="G247" s="16" t="s">
        <v>124</v>
      </c>
      <c r="H247" t="s">
        <v>846</v>
      </c>
      <c r="I247" s="16" t="s">
        <v>256</v>
      </c>
      <c r="J247" s="17" t="s">
        <v>257</v>
      </c>
      <c r="K247" s="18">
        <v>30294</v>
      </c>
      <c r="L247" s="16" t="s">
        <v>98</v>
      </c>
      <c r="M247" s="19">
        <v>4853</v>
      </c>
      <c r="N247" s="21"/>
      <c r="O247" s="36">
        <v>133250000</v>
      </c>
      <c r="P247" s="63">
        <f>[1]!EUROCONVERT(O247,"ITL","EUR")</f>
        <v>68817.88</v>
      </c>
    </row>
    <row r="248" spans="1:16" ht="15">
      <c r="A248" s="16" t="s">
        <v>255</v>
      </c>
      <c r="B248" s="16" t="s">
        <v>261</v>
      </c>
      <c r="C248" s="16" t="s">
        <v>85</v>
      </c>
      <c r="D248" s="16" t="s">
        <v>195</v>
      </c>
      <c r="E248" s="16" t="s">
        <v>83</v>
      </c>
      <c r="F248" s="16" t="s">
        <v>131</v>
      </c>
      <c r="G248" s="16" t="s">
        <v>124</v>
      </c>
      <c r="H248" t="s">
        <v>846</v>
      </c>
      <c r="I248" s="16" t="s">
        <v>256</v>
      </c>
      <c r="J248" s="17" t="s">
        <v>257</v>
      </c>
      <c r="K248" s="18">
        <v>30294</v>
      </c>
      <c r="L248" s="16" t="s">
        <v>98</v>
      </c>
      <c r="M248" s="19">
        <v>4852</v>
      </c>
      <c r="N248" s="21"/>
      <c r="O248" s="36">
        <v>133250000</v>
      </c>
      <c r="P248" s="63">
        <f>[1]!EUROCONVERT(O248,"ITL","EUR")</f>
        <v>68817.88</v>
      </c>
    </row>
    <row r="249" spans="1:16" ht="15">
      <c r="A249" s="16" t="s">
        <v>255</v>
      </c>
      <c r="B249" s="16" t="s">
        <v>261</v>
      </c>
      <c r="C249" s="16" t="s">
        <v>85</v>
      </c>
      <c r="D249" s="16" t="s">
        <v>196</v>
      </c>
      <c r="E249" s="16" t="s">
        <v>83</v>
      </c>
      <c r="F249" s="16" t="s">
        <v>131</v>
      </c>
      <c r="G249" s="16" t="s">
        <v>124</v>
      </c>
      <c r="H249" t="s">
        <v>846</v>
      </c>
      <c r="I249" s="16" t="s">
        <v>256</v>
      </c>
      <c r="J249" s="17" t="s">
        <v>257</v>
      </c>
      <c r="K249" s="18">
        <v>30294</v>
      </c>
      <c r="L249" s="16" t="s">
        <v>98</v>
      </c>
      <c r="M249" s="19">
        <v>4851</v>
      </c>
      <c r="N249" s="21"/>
      <c r="O249" s="36">
        <v>82000000</v>
      </c>
      <c r="P249" s="63">
        <f>[1]!EUROCONVERT(O249,"ITL","EUR")</f>
        <v>42349.47</v>
      </c>
    </row>
    <row r="250" spans="1:16" ht="15">
      <c r="A250" s="16" t="s">
        <v>255</v>
      </c>
      <c r="B250" s="16" t="s">
        <v>258</v>
      </c>
      <c r="C250" s="16" t="s">
        <v>85</v>
      </c>
      <c r="D250" s="16" t="s">
        <v>126</v>
      </c>
      <c r="E250" s="16" t="s">
        <v>83</v>
      </c>
      <c r="F250" s="16" t="s">
        <v>131</v>
      </c>
      <c r="G250" s="16" t="s">
        <v>124</v>
      </c>
      <c r="H250" t="s">
        <v>846</v>
      </c>
      <c r="I250" s="16" t="s">
        <v>256</v>
      </c>
      <c r="J250" s="17" t="s">
        <v>257</v>
      </c>
      <c r="K250" s="18">
        <v>30294</v>
      </c>
      <c r="L250" s="16" t="s">
        <v>98</v>
      </c>
      <c r="M250" s="19">
        <v>4850</v>
      </c>
      <c r="N250" s="21"/>
      <c r="O250" s="36">
        <v>102500000</v>
      </c>
      <c r="P250" s="63">
        <f>[1]!EUROCONVERT(O250,"ITL","EUR")</f>
        <v>52936.83</v>
      </c>
    </row>
    <row r="251" spans="1:16" ht="15">
      <c r="A251" s="16" t="s">
        <v>255</v>
      </c>
      <c r="B251" s="16" t="s">
        <v>259</v>
      </c>
      <c r="C251" s="16" t="s">
        <v>85</v>
      </c>
      <c r="D251" s="16" t="s">
        <v>188</v>
      </c>
      <c r="E251" s="16" t="s">
        <v>83</v>
      </c>
      <c r="F251" s="16" t="s">
        <v>131</v>
      </c>
      <c r="G251" s="16" t="s">
        <v>124</v>
      </c>
      <c r="H251" t="s">
        <v>846</v>
      </c>
      <c r="I251" s="16" t="s">
        <v>256</v>
      </c>
      <c r="J251" s="17" t="s">
        <v>257</v>
      </c>
      <c r="K251" s="18">
        <v>30294</v>
      </c>
      <c r="L251" s="16" t="s">
        <v>98</v>
      </c>
      <c r="M251" s="19">
        <v>4849</v>
      </c>
      <c r="N251" s="21"/>
      <c r="O251" s="36">
        <v>82000000</v>
      </c>
      <c r="P251" s="63">
        <f>[1]!EUROCONVERT(O251,"ITL","EUR")</f>
        <v>42349.47</v>
      </c>
    </row>
    <row r="252" spans="1:16" ht="15">
      <c r="A252" s="16" t="s">
        <v>255</v>
      </c>
      <c r="B252" s="16" t="s">
        <v>259</v>
      </c>
      <c r="C252" s="16" t="s">
        <v>85</v>
      </c>
      <c r="D252" s="16" t="s">
        <v>184</v>
      </c>
      <c r="E252" s="16" t="s">
        <v>83</v>
      </c>
      <c r="F252" s="16" t="s">
        <v>131</v>
      </c>
      <c r="G252" s="16" t="s">
        <v>124</v>
      </c>
      <c r="H252" t="s">
        <v>846</v>
      </c>
      <c r="I252" s="16" t="s">
        <v>256</v>
      </c>
      <c r="J252" s="17" t="s">
        <v>257</v>
      </c>
      <c r="K252" s="18">
        <v>30294</v>
      </c>
      <c r="L252" s="16" t="s">
        <v>98</v>
      </c>
      <c r="M252" s="19">
        <v>4848</v>
      </c>
      <c r="N252" s="21"/>
      <c r="O252" s="36">
        <v>102500000</v>
      </c>
      <c r="P252" s="63">
        <f>[1]!EUROCONVERT(O252,"ITL","EUR")</f>
        <v>52936.83</v>
      </c>
    </row>
    <row r="253" spans="1:16" ht="15">
      <c r="A253" s="16" t="s">
        <v>255</v>
      </c>
      <c r="B253" s="16" t="s">
        <v>259</v>
      </c>
      <c r="C253" s="16" t="s">
        <v>85</v>
      </c>
      <c r="D253" s="16" t="s">
        <v>180</v>
      </c>
      <c r="E253" s="16" t="s">
        <v>83</v>
      </c>
      <c r="F253" s="16" t="s">
        <v>131</v>
      </c>
      <c r="G253" s="16" t="s">
        <v>124</v>
      </c>
      <c r="H253" t="s">
        <v>846</v>
      </c>
      <c r="I253" s="16" t="s">
        <v>256</v>
      </c>
      <c r="J253" s="17" t="s">
        <v>257</v>
      </c>
      <c r="K253" s="18">
        <v>30294</v>
      </c>
      <c r="L253" s="16" t="s">
        <v>98</v>
      </c>
      <c r="M253" s="19">
        <v>4844</v>
      </c>
      <c r="N253" s="21"/>
      <c r="O253" s="36">
        <v>102500000</v>
      </c>
      <c r="P253" s="63">
        <f>[1]!EUROCONVERT(O253,"ITL","EUR")</f>
        <v>52936.83</v>
      </c>
    </row>
    <row r="254" spans="1:16" ht="15">
      <c r="A254" s="16" t="s">
        <v>255</v>
      </c>
      <c r="B254" s="16" t="s">
        <v>260</v>
      </c>
      <c r="C254" s="16" t="s">
        <v>85</v>
      </c>
      <c r="D254" s="16" t="s">
        <v>126</v>
      </c>
      <c r="E254" s="16" t="s">
        <v>83</v>
      </c>
      <c r="F254" s="16" t="s">
        <v>131</v>
      </c>
      <c r="G254" s="16" t="s">
        <v>124</v>
      </c>
      <c r="H254" t="s">
        <v>846</v>
      </c>
      <c r="I254" s="16" t="s">
        <v>256</v>
      </c>
      <c r="J254" s="17" t="s">
        <v>257</v>
      </c>
      <c r="K254" s="18">
        <v>30294</v>
      </c>
      <c r="L254" s="16" t="s">
        <v>98</v>
      </c>
      <c r="M254" s="19">
        <v>4847</v>
      </c>
      <c r="N254" s="21"/>
      <c r="O254" s="36">
        <v>102500000</v>
      </c>
      <c r="P254" s="63">
        <f>[1]!EUROCONVERT(O254,"ITL","EUR")</f>
        <v>52936.83</v>
      </c>
    </row>
    <row r="255" spans="1:16" ht="15">
      <c r="A255" s="16" t="s">
        <v>255</v>
      </c>
      <c r="B255" s="16" t="s">
        <v>184</v>
      </c>
      <c r="C255" s="16" t="s">
        <v>85</v>
      </c>
      <c r="D255" s="16" t="s">
        <v>195</v>
      </c>
      <c r="E255" s="16" t="s">
        <v>83</v>
      </c>
      <c r="F255" s="16" t="s">
        <v>131</v>
      </c>
      <c r="G255" s="16" t="s">
        <v>124</v>
      </c>
      <c r="H255" t="s">
        <v>846</v>
      </c>
      <c r="I255" s="16" t="s">
        <v>256</v>
      </c>
      <c r="J255" s="17" t="s">
        <v>257</v>
      </c>
      <c r="K255" s="18">
        <v>30294</v>
      </c>
      <c r="L255" s="16" t="s">
        <v>98</v>
      </c>
      <c r="M255" s="19">
        <v>4865</v>
      </c>
      <c r="N255" s="21"/>
      <c r="O255" s="36">
        <v>51250000</v>
      </c>
      <c r="P255" s="63">
        <f>[1]!EUROCONVERT(O255,"ITL","EUR")</f>
        <v>26468.42</v>
      </c>
    </row>
    <row r="256" spans="1:16" ht="15">
      <c r="A256" s="16" t="s">
        <v>255</v>
      </c>
      <c r="B256" s="16" t="s">
        <v>261</v>
      </c>
      <c r="C256" s="16" t="s">
        <v>85</v>
      </c>
      <c r="D256" s="16" t="s">
        <v>188</v>
      </c>
      <c r="E256" s="16" t="s">
        <v>83</v>
      </c>
      <c r="F256" s="16" t="s">
        <v>131</v>
      </c>
      <c r="G256" s="16" t="s">
        <v>124</v>
      </c>
      <c r="H256" t="s">
        <v>846</v>
      </c>
      <c r="I256" s="16" t="s">
        <v>256</v>
      </c>
      <c r="J256" s="17" t="s">
        <v>257</v>
      </c>
      <c r="K256" s="18">
        <v>30294</v>
      </c>
      <c r="L256" s="16" t="s">
        <v>98</v>
      </c>
      <c r="M256" s="19">
        <v>4846</v>
      </c>
      <c r="N256" s="21"/>
      <c r="O256" s="36">
        <v>102500000</v>
      </c>
      <c r="P256" s="63">
        <f>[1]!EUROCONVERT(O256,"ITL","EUR")</f>
        <v>52936.83</v>
      </c>
    </row>
    <row r="257" spans="1:16" ht="15">
      <c r="A257" s="16" t="s">
        <v>255</v>
      </c>
      <c r="B257" s="16" t="s">
        <v>258</v>
      </c>
      <c r="C257" s="16" t="s">
        <v>85</v>
      </c>
      <c r="D257" s="16" t="s">
        <v>184</v>
      </c>
      <c r="E257" s="16" t="s">
        <v>83</v>
      </c>
      <c r="F257" s="16" t="s">
        <v>131</v>
      </c>
      <c r="G257" s="16" t="s">
        <v>124</v>
      </c>
      <c r="H257" t="s">
        <v>846</v>
      </c>
      <c r="I257" s="16" t="s">
        <v>256</v>
      </c>
      <c r="J257" s="17" t="s">
        <v>257</v>
      </c>
      <c r="K257" s="18">
        <v>30294</v>
      </c>
      <c r="L257" s="16" t="s">
        <v>98</v>
      </c>
      <c r="M257" s="19">
        <v>4845</v>
      </c>
      <c r="N257" s="21"/>
      <c r="O257" s="36">
        <v>102500000</v>
      </c>
      <c r="P257" s="63">
        <f>[1]!EUROCONVERT(O257,"ITL","EUR")</f>
        <v>52936.83</v>
      </c>
    </row>
    <row r="258" spans="1:16" ht="15">
      <c r="A258" s="16" t="s">
        <v>255</v>
      </c>
      <c r="B258" s="16" t="s">
        <v>259</v>
      </c>
      <c r="C258" s="16" t="s">
        <v>85</v>
      </c>
      <c r="D258" s="16" t="s">
        <v>126</v>
      </c>
      <c r="E258" s="16" t="s">
        <v>83</v>
      </c>
      <c r="F258" s="16" t="s">
        <v>131</v>
      </c>
      <c r="G258" s="16" t="s">
        <v>124</v>
      </c>
      <c r="H258" t="s">
        <v>846</v>
      </c>
      <c r="I258" s="16" t="s">
        <v>256</v>
      </c>
      <c r="J258" s="17" t="s">
        <v>257</v>
      </c>
      <c r="K258" s="18">
        <v>30294</v>
      </c>
      <c r="L258" s="16" t="s">
        <v>98</v>
      </c>
      <c r="M258" s="19">
        <v>4855</v>
      </c>
      <c r="N258" s="21"/>
      <c r="O258" s="36">
        <v>102500000</v>
      </c>
      <c r="P258" s="63">
        <f>[1]!EUROCONVERT(O258,"ITL","EUR")</f>
        <v>52936.83</v>
      </c>
    </row>
    <row r="259" spans="1:17" s="81" customFormat="1" ht="25.5">
      <c r="A259" s="20" t="s">
        <v>262</v>
      </c>
      <c r="B259" s="20"/>
      <c r="C259" s="20"/>
      <c r="D259" s="20"/>
      <c r="E259" s="20"/>
      <c r="F259" s="20"/>
      <c r="G259" s="20"/>
      <c r="H259" s="20"/>
      <c r="I259" s="20"/>
      <c r="J259" s="87"/>
      <c r="K259" s="88"/>
      <c r="L259" s="20"/>
      <c r="M259" s="89"/>
      <c r="N259" s="90"/>
      <c r="O259" s="179">
        <f>SUBTOTAL(9,O235:O258)</f>
        <v>2070500000</v>
      </c>
      <c r="P259" s="83">
        <f>[1]!EUROCONVERT(O259,"ITL","EUR")</f>
        <v>1069324.01</v>
      </c>
      <c r="Q259" s="163"/>
    </row>
    <row r="260" spans="1:16" ht="15">
      <c r="A260" s="8" t="s">
        <v>255</v>
      </c>
      <c r="B260" s="8" t="s">
        <v>106</v>
      </c>
      <c r="C260" s="8" t="s">
        <v>85</v>
      </c>
      <c r="D260" s="8" t="s">
        <v>183</v>
      </c>
      <c r="E260" s="8" t="s">
        <v>83</v>
      </c>
      <c r="F260" s="8" t="s">
        <v>414</v>
      </c>
      <c r="G260" s="8" t="s">
        <v>415</v>
      </c>
      <c r="H260" t="s">
        <v>846</v>
      </c>
      <c r="I260" s="8" t="s">
        <v>256</v>
      </c>
      <c r="J260" s="10" t="s">
        <v>257</v>
      </c>
      <c r="K260" s="11">
        <v>30294</v>
      </c>
      <c r="L260" s="8" t="s">
        <v>98</v>
      </c>
      <c r="M260" s="12">
        <v>4839</v>
      </c>
      <c r="N260" s="13"/>
      <c r="O260" s="14">
        <v>49561800</v>
      </c>
      <c r="P260" s="63">
        <f>[1]!EUROCONVERT(O260,"ITL","EUR")</f>
        <v>25596.53</v>
      </c>
    </row>
    <row r="261" spans="1:16" ht="15">
      <c r="A261" s="8" t="s">
        <v>255</v>
      </c>
      <c r="B261" s="8" t="s">
        <v>106</v>
      </c>
      <c r="C261" s="8" t="s">
        <v>85</v>
      </c>
      <c r="D261" s="8" t="s">
        <v>432</v>
      </c>
      <c r="E261" s="8" t="s">
        <v>83</v>
      </c>
      <c r="F261" s="8" t="s">
        <v>414</v>
      </c>
      <c r="G261" s="8" t="s">
        <v>415</v>
      </c>
      <c r="H261" t="s">
        <v>846</v>
      </c>
      <c r="I261" s="8" t="s">
        <v>256</v>
      </c>
      <c r="J261" s="10" t="s">
        <v>257</v>
      </c>
      <c r="K261" s="11">
        <v>30294</v>
      </c>
      <c r="L261" s="8" t="s">
        <v>98</v>
      </c>
      <c r="M261" s="12">
        <v>4843</v>
      </c>
      <c r="N261" s="13"/>
      <c r="O261" s="14">
        <v>174042600</v>
      </c>
      <c r="P261" s="63">
        <f>[1]!EUROCONVERT(O261,"ITL","EUR")</f>
        <v>89885.5</v>
      </c>
    </row>
    <row r="262" spans="1:16" ht="15">
      <c r="A262" s="8" t="s">
        <v>255</v>
      </c>
      <c r="B262" s="8" t="s">
        <v>106</v>
      </c>
      <c r="C262" s="8" t="s">
        <v>85</v>
      </c>
      <c r="D262" s="8" t="s">
        <v>180</v>
      </c>
      <c r="E262" s="8" t="s">
        <v>83</v>
      </c>
      <c r="F262" s="8" t="s">
        <v>414</v>
      </c>
      <c r="G262" s="8" t="s">
        <v>415</v>
      </c>
      <c r="H262" t="s">
        <v>846</v>
      </c>
      <c r="I262" s="8" t="s">
        <v>256</v>
      </c>
      <c r="J262" s="10" t="s">
        <v>257</v>
      </c>
      <c r="K262" s="11">
        <v>30294</v>
      </c>
      <c r="L262" s="8" t="s">
        <v>98</v>
      </c>
      <c r="M262" s="12">
        <v>4842</v>
      </c>
      <c r="N262" s="13"/>
      <c r="O262" s="14">
        <v>40341000</v>
      </c>
      <c r="P262" s="63">
        <f>[1]!EUROCONVERT(O262,"ITL","EUR")</f>
        <v>20834.39</v>
      </c>
    </row>
    <row r="263" spans="1:16" ht="15">
      <c r="A263" s="8" t="s">
        <v>255</v>
      </c>
      <c r="B263" s="8" t="s">
        <v>106</v>
      </c>
      <c r="C263" s="8" t="s">
        <v>85</v>
      </c>
      <c r="D263" s="8" t="s">
        <v>183</v>
      </c>
      <c r="E263" s="8" t="s">
        <v>83</v>
      </c>
      <c r="F263" s="8" t="s">
        <v>414</v>
      </c>
      <c r="G263" s="8" t="s">
        <v>415</v>
      </c>
      <c r="H263" t="s">
        <v>846</v>
      </c>
      <c r="I263" s="8" t="s">
        <v>256</v>
      </c>
      <c r="J263" s="10" t="s">
        <v>257</v>
      </c>
      <c r="K263" s="11">
        <v>30294</v>
      </c>
      <c r="L263" s="8" t="s">
        <v>98</v>
      </c>
      <c r="M263" s="12">
        <v>4840</v>
      </c>
      <c r="N263" s="13"/>
      <c r="O263" s="14">
        <v>23052000</v>
      </c>
      <c r="P263" s="63">
        <f>[1]!EUROCONVERT(O263,"ITL","EUR")</f>
        <v>11905.36</v>
      </c>
    </row>
    <row r="264" spans="1:16" ht="15">
      <c r="A264" s="8" t="s">
        <v>255</v>
      </c>
      <c r="B264" s="8" t="s">
        <v>106</v>
      </c>
      <c r="C264" s="8" t="s">
        <v>85</v>
      </c>
      <c r="D264" s="8" t="s">
        <v>183</v>
      </c>
      <c r="E264" s="8" t="s">
        <v>83</v>
      </c>
      <c r="F264" s="8" t="s">
        <v>414</v>
      </c>
      <c r="G264" s="8" t="s">
        <v>415</v>
      </c>
      <c r="H264" t="s">
        <v>846</v>
      </c>
      <c r="I264" s="8" t="s">
        <v>256</v>
      </c>
      <c r="J264" s="10" t="s">
        <v>257</v>
      </c>
      <c r="K264" s="11">
        <v>30294</v>
      </c>
      <c r="L264" s="8" t="s">
        <v>98</v>
      </c>
      <c r="M264" s="12">
        <v>4838</v>
      </c>
      <c r="N264" s="13"/>
      <c r="O264" s="14">
        <v>63393000</v>
      </c>
      <c r="P264" s="63">
        <f>[1]!EUROCONVERT(O264,"ITL","EUR")</f>
        <v>32739.75</v>
      </c>
    </row>
    <row r="265" spans="1:16" ht="15">
      <c r="A265" s="8" t="s">
        <v>255</v>
      </c>
      <c r="B265" s="8" t="s">
        <v>106</v>
      </c>
      <c r="C265" s="8" t="s">
        <v>85</v>
      </c>
      <c r="D265" s="8" t="s">
        <v>180</v>
      </c>
      <c r="E265" s="8" t="s">
        <v>83</v>
      </c>
      <c r="F265" s="8" t="s">
        <v>414</v>
      </c>
      <c r="G265" s="8" t="s">
        <v>415</v>
      </c>
      <c r="H265" t="s">
        <v>846</v>
      </c>
      <c r="I265" s="8" t="s">
        <v>256</v>
      </c>
      <c r="J265" s="10" t="s">
        <v>257</v>
      </c>
      <c r="K265" s="11">
        <v>30294</v>
      </c>
      <c r="L265" s="8" t="s">
        <v>98</v>
      </c>
      <c r="M265" s="12">
        <v>4841</v>
      </c>
      <c r="N265" s="13"/>
      <c r="O265" s="14">
        <v>23052000</v>
      </c>
      <c r="P265" s="63">
        <f>[1]!EUROCONVERT(O265,"ITL","EUR")</f>
        <v>11905.36</v>
      </c>
    </row>
    <row r="266" spans="1:17" s="81" customFormat="1" ht="25.5">
      <c r="A266" s="26" t="s">
        <v>262</v>
      </c>
      <c r="B266" s="26"/>
      <c r="C266" s="26"/>
      <c r="D266" s="26"/>
      <c r="E266" s="26"/>
      <c r="F266" s="26"/>
      <c r="G266" s="26"/>
      <c r="H266" s="26"/>
      <c r="I266" s="26"/>
      <c r="J266" s="39"/>
      <c r="K266" s="91"/>
      <c r="L266" s="26"/>
      <c r="M266" s="92"/>
      <c r="N266" s="93"/>
      <c r="O266" s="152">
        <f>SUBTOTAL(9,O260:O265)</f>
        <v>373442400</v>
      </c>
      <c r="P266" s="83">
        <f>[1]!EUROCONVERT(O266,"ITL","EUR")</f>
        <v>192866.9</v>
      </c>
      <c r="Q266" s="163"/>
    </row>
    <row r="267" spans="1:16" ht="15">
      <c r="A267" s="16" t="s">
        <v>263</v>
      </c>
      <c r="B267" s="16" t="s">
        <v>184</v>
      </c>
      <c r="C267" s="16" t="s">
        <v>264</v>
      </c>
      <c r="D267" s="16" t="s">
        <v>188</v>
      </c>
      <c r="E267" s="16" t="s">
        <v>83</v>
      </c>
      <c r="F267" s="16" t="s">
        <v>128</v>
      </c>
      <c r="G267" s="16" t="s">
        <v>124</v>
      </c>
      <c r="H267" t="s">
        <v>846</v>
      </c>
      <c r="I267" s="16" t="s">
        <v>256</v>
      </c>
      <c r="J267" s="17" t="s">
        <v>257</v>
      </c>
      <c r="K267" s="18">
        <v>29934</v>
      </c>
      <c r="L267" s="16" t="s">
        <v>98</v>
      </c>
      <c r="M267" s="19">
        <v>3407</v>
      </c>
      <c r="N267" s="21"/>
      <c r="O267" s="36">
        <v>46200000</v>
      </c>
      <c r="P267" s="63">
        <f>[1]!EUROCONVERT(O267,"ITL","EUR")</f>
        <v>23860.31</v>
      </c>
    </row>
    <row r="268" spans="1:16" ht="15">
      <c r="A268" s="16" t="s">
        <v>263</v>
      </c>
      <c r="B268" s="16" t="s">
        <v>133</v>
      </c>
      <c r="C268" s="16" t="s">
        <v>264</v>
      </c>
      <c r="D268" s="16" t="s">
        <v>184</v>
      </c>
      <c r="E268" s="16" t="s">
        <v>83</v>
      </c>
      <c r="F268" s="16" t="s">
        <v>123</v>
      </c>
      <c r="G268" s="16" t="s">
        <v>124</v>
      </c>
      <c r="H268" t="s">
        <v>846</v>
      </c>
      <c r="I268" s="16" t="s">
        <v>256</v>
      </c>
      <c r="J268" s="17" t="s">
        <v>257</v>
      </c>
      <c r="K268" s="18">
        <v>29934</v>
      </c>
      <c r="L268" s="16" t="s">
        <v>98</v>
      </c>
      <c r="M268" s="19">
        <v>3406</v>
      </c>
      <c r="N268" s="21"/>
      <c r="O268" s="36">
        <v>78000000</v>
      </c>
      <c r="P268" s="63">
        <f>[1]!EUROCONVERT(O268,"ITL","EUR")</f>
        <v>40283.64</v>
      </c>
    </row>
    <row r="269" spans="1:16" ht="15">
      <c r="A269" s="16" t="s">
        <v>263</v>
      </c>
      <c r="B269" s="16" t="s">
        <v>188</v>
      </c>
      <c r="C269" s="16" t="s">
        <v>264</v>
      </c>
      <c r="D269" s="16" t="s">
        <v>126</v>
      </c>
      <c r="E269" s="16" t="s">
        <v>83</v>
      </c>
      <c r="F269" s="16" t="s">
        <v>128</v>
      </c>
      <c r="G269" s="16" t="s">
        <v>124</v>
      </c>
      <c r="H269" t="s">
        <v>846</v>
      </c>
      <c r="I269" s="16" t="s">
        <v>256</v>
      </c>
      <c r="J269" s="17" t="s">
        <v>257</v>
      </c>
      <c r="K269" s="18">
        <v>29934</v>
      </c>
      <c r="L269" s="16" t="s">
        <v>98</v>
      </c>
      <c r="M269" s="19">
        <v>3408</v>
      </c>
      <c r="N269" s="21"/>
      <c r="O269" s="36">
        <v>30800000</v>
      </c>
      <c r="P269" s="63">
        <f>[1]!EUROCONVERT(O269,"ITL","EUR")</f>
        <v>15906.87</v>
      </c>
    </row>
    <row r="270" spans="1:16" ht="15">
      <c r="A270" s="16" t="s">
        <v>263</v>
      </c>
      <c r="B270" s="16" t="s">
        <v>188</v>
      </c>
      <c r="C270" s="16" t="s">
        <v>264</v>
      </c>
      <c r="D270" s="16" t="s">
        <v>196</v>
      </c>
      <c r="E270" s="16" t="s">
        <v>83</v>
      </c>
      <c r="F270" s="16" t="s">
        <v>128</v>
      </c>
      <c r="G270" s="16" t="s">
        <v>124</v>
      </c>
      <c r="H270" t="s">
        <v>846</v>
      </c>
      <c r="I270" s="16" t="s">
        <v>256</v>
      </c>
      <c r="J270" s="17" t="s">
        <v>257</v>
      </c>
      <c r="K270" s="18">
        <v>29934</v>
      </c>
      <c r="L270" s="16" t="s">
        <v>98</v>
      </c>
      <c r="M270" s="19">
        <v>3409</v>
      </c>
      <c r="N270" s="21"/>
      <c r="O270" s="36">
        <v>19250000</v>
      </c>
      <c r="P270" s="63">
        <f>[1]!EUROCONVERT(O270,"ITL","EUR")</f>
        <v>9941.8</v>
      </c>
    </row>
    <row r="271" spans="1:16" ht="15">
      <c r="A271" s="16" t="s">
        <v>263</v>
      </c>
      <c r="B271" s="16" t="s">
        <v>183</v>
      </c>
      <c r="C271" s="16" t="s">
        <v>264</v>
      </c>
      <c r="D271" s="16" t="s">
        <v>180</v>
      </c>
      <c r="E271" s="16" t="s">
        <v>83</v>
      </c>
      <c r="F271" s="16" t="s">
        <v>123</v>
      </c>
      <c r="G271" s="16" t="s">
        <v>124</v>
      </c>
      <c r="H271" t="s">
        <v>846</v>
      </c>
      <c r="I271" s="16" t="s">
        <v>256</v>
      </c>
      <c r="J271" s="17" t="s">
        <v>257</v>
      </c>
      <c r="K271" s="18">
        <v>29934</v>
      </c>
      <c r="L271" s="16" t="s">
        <v>98</v>
      </c>
      <c r="M271" s="19">
        <v>3405</v>
      </c>
      <c r="N271" s="21"/>
      <c r="O271" s="36">
        <v>68000000</v>
      </c>
      <c r="P271" s="63">
        <f>[1]!EUROCONVERT(O271,"ITL","EUR")</f>
        <v>35119.07</v>
      </c>
    </row>
    <row r="272" spans="1:17" s="81" customFormat="1" ht="16.5">
      <c r="A272" s="20" t="s">
        <v>265</v>
      </c>
      <c r="B272" s="20"/>
      <c r="C272" s="20"/>
      <c r="D272" s="20"/>
      <c r="E272" s="20"/>
      <c r="F272" s="20"/>
      <c r="G272" s="20"/>
      <c r="H272" s="20"/>
      <c r="I272" s="20"/>
      <c r="J272" s="87"/>
      <c r="K272" s="88"/>
      <c r="L272" s="20"/>
      <c r="M272" s="89"/>
      <c r="N272" s="90"/>
      <c r="O272" s="179">
        <f>SUBTOTAL(9,O267:O271)</f>
        <v>242250000</v>
      </c>
      <c r="P272" s="83">
        <f>[1]!EUROCONVERT(O272,"ITL","EUR")</f>
        <v>125111.68</v>
      </c>
      <c r="Q272" s="163"/>
    </row>
    <row r="273" spans="1:16" ht="15">
      <c r="A273" s="8" t="s">
        <v>263</v>
      </c>
      <c r="B273" s="8" t="s">
        <v>197</v>
      </c>
      <c r="C273" s="8" t="s">
        <v>264</v>
      </c>
      <c r="D273" s="8" t="s">
        <v>183</v>
      </c>
      <c r="E273" s="8" t="s">
        <v>83</v>
      </c>
      <c r="F273" s="8" t="s">
        <v>373</v>
      </c>
      <c r="G273" s="8" t="s">
        <v>374</v>
      </c>
      <c r="H273" t="s">
        <v>846</v>
      </c>
      <c r="I273" s="8" t="s">
        <v>256</v>
      </c>
      <c r="J273" s="10" t="s">
        <v>257</v>
      </c>
      <c r="K273" s="11">
        <v>29934</v>
      </c>
      <c r="L273" s="8" t="s">
        <v>98</v>
      </c>
      <c r="M273" s="12">
        <v>3404</v>
      </c>
      <c r="N273" s="13"/>
      <c r="O273" s="14">
        <v>26680000</v>
      </c>
      <c r="P273" s="63">
        <f>[1]!EUROCONVERT(O273,"ITL","EUR")</f>
        <v>13779.07</v>
      </c>
    </row>
    <row r="274" spans="1:17" s="81" customFormat="1" ht="16.5">
      <c r="A274" s="26" t="s">
        <v>265</v>
      </c>
      <c r="B274" s="26"/>
      <c r="C274" s="26"/>
      <c r="D274" s="26"/>
      <c r="E274" s="26"/>
      <c r="F274" s="26"/>
      <c r="G274" s="26"/>
      <c r="H274" s="26"/>
      <c r="I274" s="26"/>
      <c r="J274" s="39"/>
      <c r="K274" s="91"/>
      <c r="L274" s="26"/>
      <c r="M274" s="92"/>
      <c r="N274" s="93"/>
      <c r="O274" s="152">
        <f>SUBTOTAL(9,O273:O273)</f>
        <v>26680000</v>
      </c>
      <c r="P274" s="83">
        <f>[1]!EUROCONVERT(O274,"ITL","EUR")</f>
        <v>13779.07</v>
      </c>
      <c r="Q274" s="163"/>
    </row>
    <row r="275" spans="1:16" ht="15">
      <c r="A275" s="8" t="s">
        <v>427</v>
      </c>
      <c r="B275" s="8" t="s">
        <v>197</v>
      </c>
      <c r="C275" s="8" t="s">
        <v>264</v>
      </c>
      <c r="D275" s="8" t="s">
        <v>180</v>
      </c>
      <c r="E275" s="8" t="s">
        <v>83</v>
      </c>
      <c r="F275" s="8" t="s">
        <v>373</v>
      </c>
      <c r="G275" s="8" t="s">
        <v>374</v>
      </c>
      <c r="H275" t="s">
        <v>846</v>
      </c>
      <c r="I275" s="8" t="s">
        <v>256</v>
      </c>
      <c r="J275" s="10" t="s">
        <v>257</v>
      </c>
      <c r="K275" s="11">
        <v>30294</v>
      </c>
      <c r="L275" s="8" t="s">
        <v>98</v>
      </c>
      <c r="M275" s="12">
        <v>3403</v>
      </c>
      <c r="N275" s="13"/>
      <c r="O275" s="14">
        <v>6400000</v>
      </c>
      <c r="P275" s="63">
        <f>[1]!EUROCONVERT(O275,"ITL","EUR")</f>
        <v>3305.32</v>
      </c>
    </row>
    <row r="276" spans="1:16" ht="15">
      <c r="A276" s="8" t="s">
        <v>427</v>
      </c>
      <c r="B276" s="8" t="s">
        <v>197</v>
      </c>
      <c r="C276" s="8" t="s">
        <v>264</v>
      </c>
      <c r="D276" s="8" t="s">
        <v>183</v>
      </c>
      <c r="E276" s="8" t="s">
        <v>83</v>
      </c>
      <c r="F276" s="8" t="s">
        <v>414</v>
      </c>
      <c r="G276" s="8" t="s">
        <v>425</v>
      </c>
      <c r="H276" t="s">
        <v>846</v>
      </c>
      <c r="I276" s="8" t="s">
        <v>256</v>
      </c>
      <c r="J276" s="10" t="s">
        <v>257</v>
      </c>
      <c r="K276" s="11">
        <v>30294</v>
      </c>
      <c r="L276" s="8" t="s">
        <v>98</v>
      </c>
      <c r="M276" s="12">
        <v>3402</v>
      </c>
      <c r="N276" s="13"/>
      <c r="O276" s="14">
        <v>9894000</v>
      </c>
      <c r="P276" s="63">
        <f>[1]!EUROCONVERT(O276,"ITL","EUR")</f>
        <v>5109.82</v>
      </c>
    </row>
    <row r="277" spans="1:16" ht="38.25">
      <c r="A277" s="8" t="s">
        <v>427</v>
      </c>
      <c r="B277" s="8" t="s">
        <v>428</v>
      </c>
      <c r="C277" s="8" t="s">
        <v>264</v>
      </c>
      <c r="D277" s="8" t="s">
        <v>184</v>
      </c>
      <c r="E277" s="8" t="s">
        <v>83</v>
      </c>
      <c r="F277" s="8" t="s">
        <v>429</v>
      </c>
      <c r="G277" s="8" t="s">
        <v>430</v>
      </c>
      <c r="H277" t="s">
        <v>846</v>
      </c>
      <c r="I277" s="8" t="s">
        <v>256</v>
      </c>
      <c r="J277" s="10" t="s">
        <v>257</v>
      </c>
      <c r="K277" s="11">
        <v>30294</v>
      </c>
      <c r="L277" s="8" t="s">
        <v>98</v>
      </c>
      <c r="M277" s="12">
        <v>3401</v>
      </c>
      <c r="N277" s="13"/>
      <c r="O277" s="14">
        <v>946000000</v>
      </c>
      <c r="P277" s="63">
        <f>[1]!EUROCONVERT(O277,"ITL","EUR")</f>
        <v>488568.23</v>
      </c>
    </row>
    <row r="278" spans="1:17" s="81" customFormat="1" ht="25.5">
      <c r="A278" s="26" t="s">
        <v>431</v>
      </c>
      <c r="B278" s="26"/>
      <c r="C278" s="26"/>
      <c r="D278" s="26"/>
      <c r="E278" s="26"/>
      <c r="F278" s="26"/>
      <c r="G278" s="26"/>
      <c r="H278" s="26"/>
      <c r="I278" s="26"/>
      <c r="J278" s="39"/>
      <c r="K278" s="91"/>
      <c r="L278" s="26"/>
      <c r="M278" s="92"/>
      <c r="N278" s="93"/>
      <c r="O278" s="152">
        <f>SUBTOTAL(9,O275:O277)</f>
        <v>962294000</v>
      </c>
      <c r="P278" s="83">
        <f>[1]!EUROCONVERT(O278,"ITL","EUR")</f>
        <v>496983.38</v>
      </c>
      <c r="Q278" s="163"/>
    </row>
    <row r="279" spans="1:16" ht="25.5">
      <c r="A279" s="8" t="s">
        <v>433</v>
      </c>
      <c r="B279" s="8" t="s">
        <v>405</v>
      </c>
      <c r="C279" s="8" t="s">
        <v>264</v>
      </c>
      <c r="D279" s="8" t="s">
        <v>184</v>
      </c>
      <c r="E279" s="8" t="s">
        <v>83</v>
      </c>
      <c r="F279" s="8" t="s">
        <v>429</v>
      </c>
      <c r="G279" s="8" t="s">
        <v>434</v>
      </c>
      <c r="H279" t="s">
        <v>846</v>
      </c>
      <c r="I279" s="8" t="s">
        <v>256</v>
      </c>
      <c r="J279" s="10" t="s">
        <v>257</v>
      </c>
      <c r="K279" s="11" t="s">
        <v>85</v>
      </c>
      <c r="L279" s="8" t="s">
        <v>98</v>
      </c>
      <c r="M279" s="12">
        <v>3412</v>
      </c>
      <c r="N279" s="13"/>
      <c r="O279" s="14">
        <v>869000000</v>
      </c>
      <c r="P279" s="63">
        <f>[1]!EUROCONVERT(O279,"ITL","EUR")</f>
        <v>448801.05</v>
      </c>
    </row>
    <row r="280" spans="1:16" ht="25.5">
      <c r="A280" s="8" t="s">
        <v>433</v>
      </c>
      <c r="B280" s="8" t="s">
        <v>197</v>
      </c>
      <c r="C280" s="8" t="s">
        <v>264</v>
      </c>
      <c r="D280" s="8" t="s">
        <v>180</v>
      </c>
      <c r="E280" s="8" t="s">
        <v>83</v>
      </c>
      <c r="F280" s="8" t="s">
        <v>414</v>
      </c>
      <c r="G280" s="8" t="s">
        <v>425</v>
      </c>
      <c r="H280" t="s">
        <v>846</v>
      </c>
      <c r="I280" s="8" t="s">
        <v>256</v>
      </c>
      <c r="J280" s="10" t="s">
        <v>257</v>
      </c>
      <c r="K280" s="11" t="s">
        <v>85</v>
      </c>
      <c r="L280" s="8" t="s">
        <v>98</v>
      </c>
      <c r="M280" s="12">
        <v>3411</v>
      </c>
      <c r="N280" s="13"/>
      <c r="O280" s="14">
        <v>47810800</v>
      </c>
      <c r="P280" s="63">
        <f>[1]!EUROCONVERT(O280,"ITL","EUR")</f>
        <v>24692.22</v>
      </c>
    </row>
    <row r="281" spans="1:16" ht="25.5">
      <c r="A281" s="8" t="s">
        <v>433</v>
      </c>
      <c r="B281" s="8" t="s">
        <v>197</v>
      </c>
      <c r="C281" s="8" t="s">
        <v>264</v>
      </c>
      <c r="D281" s="8" t="s">
        <v>183</v>
      </c>
      <c r="E281" s="8" t="s">
        <v>83</v>
      </c>
      <c r="F281" s="8" t="s">
        <v>414</v>
      </c>
      <c r="G281" s="8" t="s">
        <v>425</v>
      </c>
      <c r="H281" t="s">
        <v>846</v>
      </c>
      <c r="I281" s="8" t="s">
        <v>256</v>
      </c>
      <c r="J281" s="10" t="s">
        <v>257</v>
      </c>
      <c r="K281" s="11" t="s">
        <v>85</v>
      </c>
      <c r="L281" s="8" t="s">
        <v>98</v>
      </c>
      <c r="M281" s="12">
        <v>3410</v>
      </c>
      <c r="N281" s="13"/>
      <c r="O281" s="14">
        <v>24854000</v>
      </c>
      <c r="P281" s="63">
        <f>[1]!EUROCONVERT(O281,"ITL","EUR")</f>
        <v>12836.02</v>
      </c>
    </row>
    <row r="282" spans="1:17" s="81" customFormat="1" ht="25.5">
      <c r="A282" s="26" t="s">
        <v>435</v>
      </c>
      <c r="B282" s="26"/>
      <c r="C282" s="26"/>
      <c r="D282" s="26"/>
      <c r="E282" s="26"/>
      <c r="F282" s="26"/>
      <c r="G282" s="26"/>
      <c r="H282" s="26"/>
      <c r="I282" s="26"/>
      <c r="J282" s="39"/>
      <c r="K282" s="91"/>
      <c r="L282" s="26"/>
      <c r="M282" s="92"/>
      <c r="N282" s="93"/>
      <c r="O282" s="152">
        <f>SUBTOTAL(9,O279:O281)</f>
        <v>941664800</v>
      </c>
      <c r="P282" s="83">
        <f>[1]!EUROCONVERT(O282,"ITL","EUR")</f>
        <v>486329.28</v>
      </c>
      <c r="Q282" s="163"/>
    </row>
    <row r="283" spans="1:17" s="94" customFormat="1" ht="25.5">
      <c r="A283" s="103" t="s">
        <v>999</v>
      </c>
      <c r="B283" s="103"/>
      <c r="C283" s="103"/>
      <c r="D283" s="103"/>
      <c r="E283" s="103"/>
      <c r="F283" s="103"/>
      <c r="G283" s="103"/>
      <c r="H283" s="103"/>
      <c r="I283" s="103"/>
      <c r="J283" s="104"/>
      <c r="K283" s="105"/>
      <c r="L283" s="103"/>
      <c r="M283" s="106"/>
      <c r="N283" s="107"/>
      <c r="O283" s="172"/>
      <c r="P283" s="102">
        <f>P282+P278+P274+P272+P266+P259</f>
        <v>2384394.32</v>
      </c>
      <c r="Q283" s="165">
        <v>2384394.32</v>
      </c>
    </row>
    <row r="284" spans="1:16" ht="15">
      <c r="A284" s="26"/>
      <c r="B284" s="8"/>
      <c r="C284" s="8"/>
      <c r="D284" s="8"/>
      <c r="E284" s="8"/>
      <c r="F284" s="8"/>
      <c r="G284" s="8"/>
      <c r="H284" s="8"/>
      <c r="I284" s="8"/>
      <c r="J284" s="10"/>
      <c r="K284" s="11"/>
      <c r="L284" s="8"/>
      <c r="M284" s="12"/>
      <c r="N284" s="13"/>
      <c r="O284" s="14"/>
      <c r="P284" s="63"/>
    </row>
    <row r="285" spans="1:16" ht="15">
      <c r="A285" s="16" t="s">
        <v>266</v>
      </c>
      <c r="B285" s="16" t="s">
        <v>267</v>
      </c>
      <c r="C285" s="16" t="s">
        <v>268</v>
      </c>
      <c r="D285" s="16" t="s">
        <v>221</v>
      </c>
      <c r="E285" s="16" t="s">
        <v>83</v>
      </c>
      <c r="F285" s="16" t="s">
        <v>131</v>
      </c>
      <c r="G285" s="16" t="s">
        <v>202</v>
      </c>
      <c r="H285" t="s">
        <v>846</v>
      </c>
      <c r="I285" s="16" t="s">
        <v>85</v>
      </c>
      <c r="J285" s="17" t="s">
        <v>269</v>
      </c>
      <c r="K285" s="18">
        <v>30078</v>
      </c>
      <c r="L285" s="16" t="s">
        <v>98</v>
      </c>
      <c r="M285" s="19">
        <v>4538</v>
      </c>
      <c r="N285" s="21"/>
      <c r="O285" s="36">
        <v>96250000</v>
      </c>
      <c r="P285" s="63">
        <f>[1]!EUROCONVERT(O285,"ITL","EUR")</f>
        <v>49708.98</v>
      </c>
    </row>
    <row r="286" spans="1:16" ht="15">
      <c r="A286" s="16" t="s">
        <v>266</v>
      </c>
      <c r="B286" s="16" t="s">
        <v>188</v>
      </c>
      <c r="C286" s="16" t="s">
        <v>268</v>
      </c>
      <c r="D286" s="16" t="s">
        <v>90</v>
      </c>
      <c r="E286" s="16" t="s">
        <v>83</v>
      </c>
      <c r="F286" s="16" t="s">
        <v>131</v>
      </c>
      <c r="G286" s="16" t="s">
        <v>202</v>
      </c>
      <c r="H286" t="s">
        <v>846</v>
      </c>
      <c r="I286" s="16" t="s">
        <v>85</v>
      </c>
      <c r="J286" s="17" t="s">
        <v>269</v>
      </c>
      <c r="K286" s="18">
        <v>30078</v>
      </c>
      <c r="L286" s="16" t="s">
        <v>98</v>
      </c>
      <c r="M286" s="19">
        <v>4545</v>
      </c>
      <c r="N286" s="21"/>
      <c r="O286" s="36">
        <v>61250000</v>
      </c>
      <c r="P286" s="63">
        <f>[1]!EUROCONVERT(O286,"ITL","EUR")</f>
        <v>31632.99</v>
      </c>
    </row>
    <row r="287" spans="1:16" ht="15">
      <c r="A287" s="16" t="s">
        <v>266</v>
      </c>
      <c r="B287" s="16" t="s">
        <v>188</v>
      </c>
      <c r="C287" s="16" t="s">
        <v>268</v>
      </c>
      <c r="D287" s="16" t="s">
        <v>203</v>
      </c>
      <c r="E287" s="16" t="s">
        <v>83</v>
      </c>
      <c r="F287" s="16" t="s">
        <v>131</v>
      </c>
      <c r="G287" s="16" t="s">
        <v>202</v>
      </c>
      <c r="H287" t="s">
        <v>846</v>
      </c>
      <c r="I287" s="16" t="s">
        <v>85</v>
      </c>
      <c r="J287" s="17" t="s">
        <v>269</v>
      </c>
      <c r="K287" s="18">
        <v>30078</v>
      </c>
      <c r="L287" s="16" t="s">
        <v>98</v>
      </c>
      <c r="M287" s="19">
        <v>4544</v>
      </c>
      <c r="N287" s="21"/>
      <c r="O287" s="36">
        <v>61250000</v>
      </c>
      <c r="P287" s="63">
        <f>[1]!EUROCONVERT(O287,"ITL","EUR")</f>
        <v>31632.99</v>
      </c>
    </row>
    <row r="288" spans="1:16" ht="15">
      <c r="A288" s="16" t="s">
        <v>266</v>
      </c>
      <c r="B288" s="16" t="s">
        <v>188</v>
      </c>
      <c r="C288" s="16" t="s">
        <v>268</v>
      </c>
      <c r="D288" s="16" t="s">
        <v>204</v>
      </c>
      <c r="E288" s="16" t="s">
        <v>83</v>
      </c>
      <c r="F288" s="16" t="s">
        <v>131</v>
      </c>
      <c r="G288" s="16" t="s">
        <v>202</v>
      </c>
      <c r="H288" t="s">
        <v>846</v>
      </c>
      <c r="I288" s="16" t="s">
        <v>85</v>
      </c>
      <c r="J288" s="17" t="s">
        <v>269</v>
      </c>
      <c r="K288" s="18">
        <v>30078</v>
      </c>
      <c r="L288" s="16" t="s">
        <v>98</v>
      </c>
      <c r="M288" s="19">
        <v>4543</v>
      </c>
      <c r="N288" s="21"/>
      <c r="O288" s="36">
        <v>96250000</v>
      </c>
      <c r="P288" s="63">
        <f>[1]!EUROCONVERT(O288,"ITL","EUR")</f>
        <v>49708.98</v>
      </c>
    </row>
    <row r="289" spans="1:16" ht="15">
      <c r="A289" s="16" t="s">
        <v>266</v>
      </c>
      <c r="B289" s="16" t="s">
        <v>188</v>
      </c>
      <c r="C289" s="16" t="s">
        <v>268</v>
      </c>
      <c r="D289" s="16" t="s">
        <v>205</v>
      </c>
      <c r="E289" s="16" t="s">
        <v>83</v>
      </c>
      <c r="F289" s="16" t="s">
        <v>131</v>
      </c>
      <c r="G289" s="16" t="s">
        <v>202</v>
      </c>
      <c r="H289" t="s">
        <v>846</v>
      </c>
      <c r="I289" s="16" t="s">
        <v>85</v>
      </c>
      <c r="J289" s="17" t="s">
        <v>269</v>
      </c>
      <c r="K289" s="18">
        <v>30078</v>
      </c>
      <c r="L289" s="16" t="s">
        <v>98</v>
      </c>
      <c r="M289" s="19">
        <v>4542</v>
      </c>
      <c r="N289" s="21"/>
      <c r="O289" s="36">
        <v>96250000</v>
      </c>
      <c r="P289" s="63">
        <f>[1]!EUROCONVERT(O289,"ITL","EUR")</f>
        <v>49708.98</v>
      </c>
    </row>
    <row r="290" spans="1:16" ht="15">
      <c r="A290" s="16" t="s">
        <v>266</v>
      </c>
      <c r="B290" s="16" t="s">
        <v>267</v>
      </c>
      <c r="C290" s="16" t="s">
        <v>268</v>
      </c>
      <c r="D290" s="16" t="s">
        <v>219</v>
      </c>
      <c r="E290" s="16" t="s">
        <v>83</v>
      </c>
      <c r="F290" s="16" t="s">
        <v>131</v>
      </c>
      <c r="G290" s="16" t="s">
        <v>202</v>
      </c>
      <c r="H290" t="s">
        <v>846</v>
      </c>
      <c r="I290" s="16" t="s">
        <v>85</v>
      </c>
      <c r="J290" s="17" t="s">
        <v>269</v>
      </c>
      <c r="K290" s="18">
        <v>30078</v>
      </c>
      <c r="L290" s="16" t="s">
        <v>98</v>
      </c>
      <c r="M290" s="19">
        <v>4534</v>
      </c>
      <c r="N290" s="21"/>
      <c r="O290" s="36">
        <v>78750000</v>
      </c>
      <c r="P290" s="63">
        <f>[1]!EUROCONVERT(O290,"ITL","EUR")</f>
        <v>40670.98</v>
      </c>
    </row>
    <row r="291" spans="1:16" ht="15">
      <c r="A291" s="16" t="s">
        <v>266</v>
      </c>
      <c r="B291" s="16" t="s">
        <v>188</v>
      </c>
      <c r="C291" s="16" t="s">
        <v>268</v>
      </c>
      <c r="D291" s="16" t="s">
        <v>206</v>
      </c>
      <c r="E291" s="16" t="s">
        <v>83</v>
      </c>
      <c r="F291" s="16" t="s">
        <v>131</v>
      </c>
      <c r="G291" s="16" t="s">
        <v>202</v>
      </c>
      <c r="H291" t="s">
        <v>846</v>
      </c>
      <c r="I291" s="16" t="s">
        <v>85</v>
      </c>
      <c r="J291" s="17" t="s">
        <v>269</v>
      </c>
      <c r="K291" s="18">
        <v>30078</v>
      </c>
      <c r="L291" s="16" t="s">
        <v>98</v>
      </c>
      <c r="M291" s="19">
        <v>4541</v>
      </c>
      <c r="N291" s="21"/>
      <c r="O291" s="36">
        <v>61250000</v>
      </c>
      <c r="P291" s="63">
        <f>[1]!EUROCONVERT(O291,"ITL","EUR")</f>
        <v>31632.99</v>
      </c>
    </row>
    <row r="292" spans="1:16" ht="15">
      <c r="A292" s="16" t="s">
        <v>266</v>
      </c>
      <c r="B292" s="16" t="s">
        <v>126</v>
      </c>
      <c r="C292" s="16" t="s">
        <v>268</v>
      </c>
      <c r="D292" s="16" t="s">
        <v>208</v>
      </c>
      <c r="E292" s="16" t="s">
        <v>83</v>
      </c>
      <c r="F292" s="16" t="s">
        <v>131</v>
      </c>
      <c r="G292" s="16" t="s">
        <v>202</v>
      </c>
      <c r="H292" t="s">
        <v>846</v>
      </c>
      <c r="I292" s="16" t="s">
        <v>85</v>
      </c>
      <c r="J292" s="17" t="s">
        <v>269</v>
      </c>
      <c r="K292" s="18">
        <v>30078</v>
      </c>
      <c r="L292" s="16" t="s">
        <v>98</v>
      </c>
      <c r="M292" s="19">
        <v>4539</v>
      </c>
      <c r="N292" s="21"/>
      <c r="O292" s="36">
        <v>61250000</v>
      </c>
      <c r="P292" s="63">
        <f>[1]!EUROCONVERT(O292,"ITL","EUR")</f>
        <v>31632.99</v>
      </c>
    </row>
    <row r="293" spans="1:16" ht="15">
      <c r="A293" s="16" t="s">
        <v>266</v>
      </c>
      <c r="B293" s="16" t="s">
        <v>267</v>
      </c>
      <c r="C293" s="16" t="s">
        <v>268</v>
      </c>
      <c r="D293" s="16" t="s">
        <v>224</v>
      </c>
      <c r="E293" s="16" t="s">
        <v>83</v>
      </c>
      <c r="F293" s="16" t="s">
        <v>131</v>
      </c>
      <c r="G293" s="16" t="s">
        <v>202</v>
      </c>
      <c r="H293" t="s">
        <v>846</v>
      </c>
      <c r="I293" s="16" t="s">
        <v>85</v>
      </c>
      <c r="J293" s="17" t="s">
        <v>269</v>
      </c>
      <c r="K293" s="18">
        <v>30078</v>
      </c>
      <c r="L293" s="16" t="s">
        <v>98</v>
      </c>
      <c r="M293" s="19">
        <v>4537</v>
      </c>
      <c r="N293" s="21"/>
      <c r="O293" s="36">
        <v>96250000</v>
      </c>
      <c r="P293" s="63">
        <f>[1]!EUROCONVERT(O293,"ITL","EUR")</f>
        <v>49708.98</v>
      </c>
    </row>
    <row r="294" spans="1:16" ht="15">
      <c r="A294" s="16" t="s">
        <v>266</v>
      </c>
      <c r="B294" s="16" t="s">
        <v>267</v>
      </c>
      <c r="C294" s="16" t="s">
        <v>268</v>
      </c>
      <c r="D294" s="16" t="s">
        <v>222</v>
      </c>
      <c r="E294" s="16" t="s">
        <v>83</v>
      </c>
      <c r="F294" s="16" t="s">
        <v>131</v>
      </c>
      <c r="G294" s="16" t="s">
        <v>202</v>
      </c>
      <c r="H294" t="s">
        <v>846</v>
      </c>
      <c r="I294" s="16" t="s">
        <v>85</v>
      </c>
      <c r="J294" s="17" t="s">
        <v>269</v>
      </c>
      <c r="K294" s="18">
        <v>30078</v>
      </c>
      <c r="L294" s="16" t="s">
        <v>98</v>
      </c>
      <c r="M294" s="19">
        <v>4536</v>
      </c>
      <c r="N294" s="21"/>
      <c r="O294" s="36">
        <v>52500000</v>
      </c>
      <c r="P294" s="63">
        <f>[1]!EUROCONVERT(O294,"ITL","EUR")</f>
        <v>27113.99</v>
      </c>
    </row>
    <row r="295" spans="1:16" ht="15">
      <c r="A295" s="16" t="s">
        <v>266</v>
      </c>
      <c r="B295" s="16" t="s">
        <v>267</v>
      </c>
      <c r="C295" s="16" t="s">
        <v>268</v>
      </c>
      <c r="D295" s="16" t="s">
        <v>225</v>
      </c>
      <c r="E295" s="16" t="s">
        <v>83</v>
      </c>
      <c r="F295" s="16" t="s">
        <v>131</v>
      </c>
      <c r="G295" s="16" t="s">
        <v>202</v>
      </c>
      <c r="H295" t="s">
        <v>846</v>
      </c>
      <c r="I295" s="16" t="s">
        <v>85</v>
      </c>
      <c r="J295" s="17" t="s">
        <v>269</v>
      </c>
      <c r="K295" s="18">
        <v>30078</v>
      </c>
      <c r="L295" s="16" t="s">
        <v>98</v>
      </c>
      <c r="M295" s="19">
        <v>4535</v>
      </c>
      <c r="N295" s="21"/>
      <c r="O295" s="36">
        <v>78750000</v>
      </c>
      <c r="P295" s="63">
        <f>[1]!EUROCONVERT(O295,"ITL","EUR")</f>
        <v>40670.98</v>
      </c>
    </row>
    <row r="296" spans="1:16" ht="15">
      <c r="A296" s="16" t="s">
        <v>266</v>
      </c>
      <c r="B296" s="16" t="s">
        <v>188</v>
      </c>
      <c r="C296" s="16" t="s">
        <v>268</v>
      </c>
      <c r="D296" s="16" t="s">
        <v>191</v>
      </c>
      <c r="E296" s="16" t="s">
        <v>83</v>
      </c>
      <c r="F296" s="16" t="s">
        <v>131</v>
      </c>
      <c r="G296" s="16" t="s">
        <v>202</v>
      </c>
      <c r="H296" t="s">
        <v>846</v>
      </c>
      <c r="I296" s="16" t="s">
        <v>85</v>
      </c>
      <c r="J296" s="17" t="s">
        <v>269</v>
      </c>
      <c r="K296" s="18">
        <v>30078</v>
      </c>
      <c r="L296" s="16" t="s">
        <v>98</v>
      </c>
      <c r="M296" s="19">
        <v>4546</v>
      </c>
      <c r="N296" s="21"/>
      <c r="O296" s="36">
        <v>70000000</v>
      </c>
      <c r="P296" s="63">
        <f>[1]!EUROCONVERT(O296,"ITL","EUR")</f>
        <v>36151.98</v>
      </c>
    </row>
    <row r="297" spans="1:16" ht="15">
      <c r="A297" s="16" t="s">
        <v>266</v>
      </c>
      <c r="B297" s="16" t="s">
        <v>183</v>
      </c>
      <c r="C297" s="16" t="s">
        <v>268</v>
      </c>
      <c r="D297" s="16" t="s">
        <v>195</v>
      </c>
      <c r="E297" s="16" t="s">
        <v>83</v>
      </c>
      <c r="F297" s="16" t="s">
        <v>131</v>
      </c>
      <c r="G297" s="16" t="s">
        <v>202</v>
      </c>
      <c r="H297" t="s">
        <v>846</v>
      </c>
      <c r="I297" s="16" t="s">
        <v>85</v>
      </c>
      <c r="J297" s="17" t="s">
        <v>269</v>
      </c>
      <c r="K297" s="18">
        <v>30078</v>
      </c>
      <c r="L297" s="16" t="s">
        <v>98</v>
      </c>
      <c r="M297" s="19">
        <v>4555</v>
      </c>
      <c r="N297" s="21"/>
      <c r="O297" s="36">
        <v>96250000</v>
      </c>
      <c r="P297" s="63">
        <f>[1]!EUROCONVERT(O297,"ITL","EUR")</f>
        <v>49708.98</v>
      </c>
    </row>
    <row r="298" spans="1:16" ht="15">
      <c r="A298" s="16" t="s">
        <v>266</v>
      </c>
      <c r="B298" s="16" t="s">
        <v>126</v>
      </c>
      <c r="C298" s="16" t="s">
        <v>268</v>
      </c>
      <c r="D298" s="16" t="s">
        <v>207</v>
      </c>
      <c r="E298" s="16" t="s">
        <v>83</v>
      </c>
      <c r="F298" s="16" t="s">
        <v>131</v>
      </c>
      <c r="G298" s="16" t="s">
        <v>202</v>
      </c>
      <c r="H298" t="s">
        <v>846</v>
      </c>
      <c r="I298" s="16" t="s">
        <v>85</v>
      </c>
      <c r="J298" s="17" t="s">
        <v>269</v>
      </c>
      <c r="K298" s="18">
        <v>30078</v>
      </c>
      <c r="L298" s="16" t="s">
        <v>98</v>
      </c>
      <c r="M298" s="19">
        <v>4540</v>
      </c>
      <c r="N298" s="21"/>
      <c r="O298" s="36">
        <v>61250000</v>
      </c>
      <c r="P298" s="63">
        <f>[1]!EUROCONVERT(O298,"ITL","EUR")</f>
        <v>31632.99</v>
      </c>
    </row>
    <row r="299" spans="1:16" ht="15">
      <c r="A299" s="16" t="s">
        <v>266</v>
      </c>
      <c r="B299" s="16" t="s">
        <v>106</v>
      </c>
      <c r="C299" s="16" t="s">
        <v>268</v>
      </c>
      <c r="D299" s="16" t="s">
        <v>184</v>
      </c>
      <c r="E299" s="16" t="s">
        <v>83</v>
      </c>
      <c r="F299" s="16" t="s">
        <v>131</v>
      </c>
      <c r="G299" s="16" t="s">
        <v>202</v>
      </c>
      <c r="H299" t="s">
        <v>846</v>
      </c>
      <c r="I299" s="16" t="s">
        <v>85</v>
      </c>
      <c r="J299" s="17" t="s">
        <v>269</v>
      </c>
      <c r="K299" s="18">
        <v>30078</v>
      </c>
      <c r="L299" s="16" t="s">
        <v>98</v>
      </c>
      <c r="M299" s="19">
        <v>4559</v>
      </c>
      <c r="N299" s="21"/>
      <c r="O299" s="36">
        <v>78750000</v>
      </c>
      <c r="P299" s="63">
        <f>[1]!EUROCONVERT(O299,"ITL","EUR")</f>
        <v>40670.98</v>
      </c>
    </row>
    <row r="300" spans="1:16" ht="15">
      <c r="A300" s="16" t="s">
        <v>266</v>
      </c>
      <c r="B300" s="16" t="s">
        <v>180</v>
      </c>
      <c r="C300" s="16" t="s">
        <v>268</v>
      </c>
      <c r="D300" s="16" t="s">
        <v>181</v>
      </c>
      <c r="E300" s="16" t="s">
        <v>83</v>
      </c>
      <c r="F300" s="16" t="s">
        <v>131</v>
      </c>
      <c r="G300" s="16" t="s">
        <v>202</v>
      </c>
      <c r="H300" t="s">
        <v>846</v>
      </c>
      <c r="I300" s="16" t="s">
        <v>85</v>
      </c>
      <c r="J300" s="17" t="s">
        <v>269</v>
      </c>
      <c r="K300" s="18">
        <v>30078</v>
      </c>
      <c r="L300" s="16" t="s">
        <v>98</v>
      </c>
      <c r="M300" s="19">
        <v>4553</v>
      </c>
      <c r="N300" s="21"/>
      <c r="O300" s="36">
        <v>96250000</v>
      </c>
      <c r="P300" s="63">
        <f>[1]!EUROCONVERT(O300,"ITL","EUR")</f>
        <v>49708.98</v>
      </c>
    </row>
    <row r="301" spans="1:16" ht="15">
      <c r="A301" s="16" t="s">
        <v>266</v>
      </c>
      <c r="B301" s="16" t="s">
        <v>106</v>
      </c>
      <c r="C301" s="16" t="s">
        <v>268</v>
      </c>
      <c r="D301" s="16" t="s">
        <v>180</v>
      </c>
      <c r="E301" s="16" t="s">
        <v>83</v>
      </c>
      <c r="F301" s="16" t="s">
        <v>123</v>
      </c>
      <c r="G301" s="16" t="s">
        <v>270</v>
      </c>
      <c r="H301" t="s">
        <v>846</v>
      </c>
      <c r="I301" s="16" t="s">
        <v>85</v>
      </c>
      <c r="J301" s="17" t="s">
        <v>269</v>
      </c>
      <c r="K301" s="18">
        <v>30078</v>
      </c>
      <c r="L301" s="16" t="s">
        <v>98</v>
      </c>
      <c r="M301" s="19">
        <v>4560</v>
      </c>
      <c r="N301" s="21"/>
      <c r="O301" s="36">
        <v>46500000</v>
      </c>
      <c r="P301" s="63">
        <f>[1]!EUROCONVERT(O301,"ITL","EUR")</f>
        <v>24015.25</v>
      </c>
    </row>
    <row r="302" spans="1:16" ht="15">
      <c r="A302" s="16" t="s">
        <v>266</v>
      </c>
      <c r="B302" s="16" t="s">
        <v>184</v>
      </c>
      <c r="C302" s="16" t="s">
        <v>268</v>
      </c>
      <c r="D302" s="16" t="s">
        <v>192</v>
      </c>
      <c r="E302" s="16" t="s">
        <v>83</v>
      </c>
      <c r="F302" s="16" t="s">
        <v>131</v>
      </c>
      <c r="G302" s="16" t="s">
        <v>202</v>
      </c>
      <c r="H302" t="s">
        <v>846</v>
      </c>
      <c r="I302" s="16" t="s">
        <v>85</v>
      </c>
      <c r="J302" s="17" t="s">
        <v>269</v>
      </c>
      <c r="K302" s="18">
        <v>30078</v>
      </c>
      <c r="L302" s="16" t="s">
        <v>98</v>
      </c>
      <c r="M302" s="19">
        <v>4547</v>
      </c>
      <c r="N302" s="21"/>
      <c r="O302" s="36">
        <v>96250000</v>
      </c>
      <c r="P302" s="63">
        <f>[1]!EUROCONVERT(O302,"ITL","EUR")</f>
        <v>49708.98</v>
      </c>
    </row>
    <row r="303" spans="1:16" ht="15">
      <c r="A303" s="16" t="s">
        <v>266</v>
      </c>
      <c r="B303" s="16" t="s">
        <v>183</v>
      </c>
      <c r="C303" s="16" t="s">
        <v>268</v>
      </c>
      <c r="D303" s="16" t="s">
        <v>188</v>
      </c>
      <c r="E303" s="16" t="s">
        <v>83</v>
      </c>
      <c r="F303" s="16" t="s">
        <v>131</v>
      </c>
      <c r="G303" s="16" t="s">
        <v>202</v>
      </c>
      <c r="H303" t="s">
        <v>846</v>
      </c>
      <c r="I303" s="16" t="s">
        <v>85</v>
      </c>
      <c r="J303" s="17" t="s">
        <v>269</v>
      </c>
      <c r="K303" s="18">
        <v>30078</v>
      </c>
      <c r="L303" s="16" t="s">
        <v>98</v>
      </c>
      <c r="M303" s="19">
        <v>4558</v>
      </c>
      <c r="N303" s="21"/>
      <c r="O303" s="36">
        <v>78750000</v>
      </c>
      <c r="P303" s="63">
        <f>[1]!EUROCONVERT(O303,"ITL","EUR")</f>
        <v>40670.98</v>
      </c>
    </row>
    <row r="304" spans="1:16" ht="15">
      <c r="A304" s="16" t="s">
        <v>266</v>
      </c>
      <c r="B304" s="16" t="s">
        <v>183</v>
      </c>
      <c r="C304" s="16" t="s">
        <v>268</v>
      </c>
      <c r="D304" s="16" t="s">
        <v>126</v>
      </c>
      <c r="E304" s="16" t="s">
        <v>83</v>
      </c>
      <c r="F304" s="16" t="s">
        <v>131</v>
      </c>
      <c r="G304" s="16" t="s">
        <v>202</v>
      </c>
      <c r="H304" t="s">
        <v>846</v>
      </c>
      <c r="I304" s="16" t="s">
        <v>85</v>
      </c>
      <c r="J304" s="17" t="s">
        <v>269</v>
      </c>
      <c r="K304" s="18">
        <v>30078</v>
      </c>
      <c r="L304" s="16" t="s">
        <v>98</v>
      </c>
      <c r="M304" s="19">
        <v>4557</v>
      </c>
      <c r="N304" s="21"/>
      <c r="O304" s="36">
        <v>113750000</v>
      </c>
      <c r="P304" s="63">
        <f>[1]!EUROCONVERT(O304,"ITL","EUR")</f>
        <v>58746.97</v>
      </c>
    </row>
    <row r="305" spans="1:16" ht="15">
      <c r="A305" s="16" t="s">
        <v>266</v>
      </c>
      <c r="B305" s="16" t="s">
        <v>183</v>
      </c>
      <c r="C305" s="16" t="s">
        <v>268</v>
      </c>
      <c r="D305" s="16" t="s">
        <v>196</v>
      </c>
      <c r="E305" s="16" t="s">
        <v>83</v>
      </c>
      <c r="F305" s="16" t="s">
        <v>131</v>
      </c>
      <c r="G305" s="16" t="s">
        <v>202</v>
      </c>
      <c r="H305" t="s">
        <v>846</v>
      </c>
      <c r="I305" s="16" t="s">
        <v>85</v>
      </c>
      <c r="J305" s="17" t="s">
        <v>269</v>
      </c>
      <c r="K305" s="18">
        <v>30078</v>
      </c>
      <c r="L305" s="16" t="s">
        <v>98</v>
      </c>
      <c r="M305" s="19">
        <v>4556</v>
      </c>
      <c r="N305" s="21"/>
      <c r="O305" s="36">
        <v>96250000</v>
      </c>
      <c r="P305" s="63">
        <f>[1]!EUROCONVERT(O305,"ITL","EUR")</f>
        <v>49708.98</v>
      </c>
    </row>
    <row r="306" spans="1:16" ht="15">
      <c r="A306" s="16" t="s">
        <v>266</v>
      </c>
      <c r="B306" s="16" t="s">
        <v>180</v>
      </c>
      <c r="C306" s="16" t="s">
        <v>268</v>
      </c>
      <c r="D306" s="16" t="s">
        <v>185</v>
      </c>
      <c r="E306" s="16" t="s">
        <v>83</v>
      </c>
      <c r="F306" s="16" t="s">
        <v>131</v>
      </c>
      <c r="G306" s="16" t="s">
        <v>202</v>
      </c>
      <c r="H306" t="s">
        <v>846</v>
      </c>
      <c r="I306" s="16" t="s">
        <v>85</v>
      </c>
      <c r="J306" s="17" t="s">
        <v>269</v>
      </c>
      <c r="K306" s="18">
        <v>30078</v>
      </c>
      <c r="L306" s="16" t="s">
        <v>98</v>
      </c>
      <c r="M306" s="19">
        <v>4554</v>
      </c>
      <c r="N306" s="21"/>
      <c r="O306" s="36">
        <v>96250000</v>
      </c>
      <c r="P306" s="63">
        <f>[1]!EUROCONVERT(O306,"ITL","EUR")</f>
        <v>49708.98</v>
      </c>
    </row>
    <row r="307" spans="1:16" ht="15">
      <c r="A307" s="16" t="s">
        <v>266</v>
      </c>
      <c r="B307" s="16" t="s">
        <v>180</v>
      </c>
      <c r="C307" s="16" t="s">
        <v>268</v>
      </c>
      <c r="D307" s="16" t="s">
        <v>98</v>
      </c>
      <c r="E307" s="16" t="s">
        <v>83</v>
      </c>
      <c r="F307" s="16" t="s">
        <v>131</v>
      </c>
      <c r="G307" s="16" t="s">
        <v>202</v>
      </c>
      <c r="H307" t="s">
        <v>846</v>
      </c>
      <c r="I307" s="16" t="s">
        <v>85</v>
      </c>
      <c r="J307" s="17" t="s">
        <v>269</v>
      </c>
      <c r="K307" s="18">
        <v>30078</v>
      </c>
      <c r="L307" s="16" t="s">
        <v>98</v>
      </c>
      <c r="M307" s="19">
        <v>4552</v>
      </c>
      <c r="N307" s="21"/>
      <c r="O307" s="36">
        <v>96250000</v>
      </c>
      <c r="P307" s="63">
        <f>[1]!EUROCONVERT(O307,"ITL","EUR")</f>
        <v>49708.98</v>
      </c>
    </row>
    <row r="308" spans="1:16" ht="15">
      <c r="A308" s="16" t="s">
        <v>266</v>
      </c>
      <c r="B308" s="16" t="s">
        <v>180</v>
      </c>
      <c r="C308" s="16" t="s">
        <v>268</v>
      </c>
      <c r="D308" s="16" t="s">
        <v>194</v>
      </c>
      <c r="E308" s="16" t="s">
        <v>83</v>
      </c>
      <c r="F308" s="16" t="s">
        <v>131</v>
      </c>
      <c r="G308" s="16" t="s">
        <v>202</v>
      </c>
      <c r="H308" t="s">
        <v>846</v>
      </c>
      <c r="I308" s="16" t="s">
        <v>85</v>
      </c>
      <c r="J308" s="17" t="s">
        <v>269</v>
      </c>
      <c r="K308" s="18">
        <v>30078</v>
      </c>
      <c r="L308" s="16" t="s">
        <v>98</v>
      </c>
      <c r="M308" s="19">
        <v>4551</v>
      </c>
      <c r="N308" s="21"/>
      <c r="O308" s="36">
        <v>96250000</v>
      </c>
      <c r="P308" s="63">
        <f>[1]!EUROCONVERT(O308,"ITL","EUR")</f>
        <v>49708.98</v>
      </c>
    </row>
    <row r="309" spans="1:16" ht="15">
      <c r="A309" s="16" t="s">
        <v>266</v>
      </c>
      <c r="B309" s="16" t="s">
        <v>184</v>
      </c>
      <c r="C309" s="16" t="s">
        <v>268</v>
      </c>
      <c r="D309" s="16" t="s">
        <v>186</v>
      </c>
      <c r="E309" s="16" t="s">
        <v>83</v>
      </c>
      <c r="F309" s="16" t="s">
        <v>131</v>
      </c>
      <c r="G309" s="16" t="s">
        <v>202</v>
      </c>
      <c r="H309" t="s">
        <v>846</v>
      </c>
      <c r="I309" s="16" t="s">
        <v>85</v>
      </c>
      <c r="J309" s="17" t="s">
        <v>269</v>
      </c>
      <c r="K309" s="18">
        <v>30078</v>
      </c>
      <c r="L309" s="16" t="s">
        <v>98</v>
      </c>
      <c r="M309" s="19">
        <v>4550</v>
      </c>
      <c r="N309" s="21"/>
      <c r="O309" s="36">
        <v>78750000</v>
      </c>
      <c r="P309" s="63">
        <f>[1]!EUROCONVERT(O309,"ITL","EUR")</f>
        <v>40670.98</v>
      </c>
    </row>
    <row r="310" spans="1:16" ht="15">
      <c r="A310" s="16" t="s">
        <v>266</v>
      </c>
      <c r="B310" s="16" t="s">
        <v>184</v>
      </c>
      <c r="C310" s="16" t="s">
        <v>268</v>
      </c>
      <c r="D310" s="16" t="s">
        <v>187</v>
      </c>
      <c r="E310" s="16" t="s">
        <v>83</v>
      </c>
      <c r="F310" s="16" t="s">
        <v>131</v>
      </c>
      <c r="G310" s="16" t="s">
        <v>202</v>
      </c>
      <c r="H310" t="s">
        <v>846</v>
      </c>
      <c r="I310" s="16" t="s">
        <v>85</v>
      </c>
      <c r="J310" s="17" t="s">
        <v>269</v>
      </c>
      <c r="K310" s="18">
        <v>30078</v>
      </c>
      <c r="L310" s="16" t="s">
        <v>98</v>
      </c>
      <c r="M310" s="19">
        <v>4549</v>
      </c>
      <c r="N310" s="21"/>
      <c r="O310" s="36">
        <v>96250000</v>
      </c>
      <c r="P310" s="63">
        <f>[1]!EUROCONVERT(O310,"ITL","EUR")</f>
        <v>49708.98</v>
      </c>
    </row>
    <row r="311" spans="1:16" ht="15">
      <c r="A311" s="16" t="s">
        <v>266</v>
      </c>
      <c r="B311" s="16" t="s">
        <v>184</v>
      </c>
      <c r="C311" s="16" t="s">
        <v>268</v>
      </c>
      <c r="D311" s="16" t="s">
        <v>193</v>
      </c>
      <c r="E311" s="16" t="s">
        <v>83</v>
      </c>
      <c r="F311" s="16" t="s">
        <v>131</v>
      </c>
      <c r="G311" s="16" t="s">
        <v>202</v>
      </c>
      <c r="H311" t="s">
        <v>846</v>
      </c>
      <c r="I311" s="16" t="s">
        <v>85</v>
      </c>
      <c r="J311" s="17" t="s">
        <v>269</v>
      </c>
      <c r="K311" s="18">
        <v>30078</v>
      </c>
      <c r="L311" s="16" t="s">
        <v>98</v>
      </c>
      <c r="M311" s="19">
        <v>4548</v>
      </c>
      <c r="N311" s="21"/>
      <c r="O311" s="36">
        <v>96250000</v>
      </c>
      <c r="P311" s="63">
        <f>[1]!EUROCONVERT(O311,"ITL","EUR")</f>
        <v>49708.98</v>
      </c>
    </row>
    <row r="312" spans="1:16" ht="15">
      <c r="A312" s="16" t="s">
        <v>266</v>
      </c>
      <c r="B312" s="16" t="s">
        <v>106</v>
      </c>
      <c r="C312" s="16" t="s">
        <v>268</v>
      </c>
      <c r="D312" s="16" t="s">
        <v>183</v>
      </c>
      <c r="E312" s="16" t="s">
        <v>83</v>
      </c>
      <c r="F312" s="16" t="s">
        <v>131</v>
      </c>
      <c r="G312" s="16" t="s">
        <v>202</v>
      </c>
      <c r="H312" t="s">
        <v>846</v>
      </c>
      <c r="I312" s="16" t="s">
        <v>85</v>
      </c>
      <c r="J312" s="17" t="s">
        <v>269</v>
      </c>
      <c r="K312" s="18">
        <v>30078</v>
      </c>
      <c r="L312" s="16" t="s">
        <v>98</v>
      </c>
      <c r="M312" s="19">
        <v>4562</v>
      </c>
      <c r="N312" s="21"/>
      <c r="O312" s="36">
        <v>70000000</v>
      </c>
      <c r="P312" s="63">
        <f>[1]!EUROCONVERT(O312,"ITL","EUR")</f>
        <v>36151.98</v>
      </c>
    </row>
    <row r="313" spans="1:17" s="94" customFormat="1" ht="16.5">
      <c r="A313" s="97" t="s">
        <v>271</v>
      </c>
      <c r="B313" s="97"/>
      <c r="C313" s="97"/>
      <c r="D313" s="97"/>
      <c r="E313" s="97"/>
      <c r="F313" s="97"/>
      <c r="G313" s="97"/>
      <c r="H313" s="97"/>
      <c r="I313" s="97"/>
      <c r="J313" s="98"/>
      <c r="K313" s="99"/>
      <c r="L313" s="97"/>
      <c r="M313" s="100"/>
      <c r="N313" s="101"/>
      <c r="O313" s="177">
        <f>SUBTOTAL(9,O285:O312)</f>
        <v>2304000000</v>
      </c>
      <c r="P313" s="102">
        <f>[1]!EUROCONVERT(O313,"ITL","EUR")</f>
        <v>1189916.7</v>
      </c>
      <c r="Q313" s="165">
        <v>1189916.7</v>
      </c>
    </row>
    <row r="314" spans="1:17" s="81" customFormat="1" ht="16.5">
      <c r="A314" s="20"/>
      <c r="B314" s="20"/>
      <c r="C314" s="20"/>
      <c r="D314" s="20"/>
      <c r="E314" s="20"/>
      <c r="F314" s="20"/>
      <c r="G314" s="20"/>
      <c r="H314" s="20"/>
      <c r="I314" s="20"/>
      <c r="J314" s="87"/>
      <c r="K314" s="88"/>
      <c r="L314" s="20"/>
      <c r="M314" s="89"/>
      <c r="N314" s="90"/>
      <c r="O314" s="179"/>
      <c r="P314" s="83"/>
      <c r="Q314" s="163"/>
    </row>
    <row r="315" spans="1:16" ht="15">
      <c r="A315" s="16" t="s">
        <v>272</v>
      </c>
      <c r="B315" s="16" t="s">
        <v>126</v>
      </c>
      <c r="C315" s="16" t="s">
        <v>273</v>
      </c>
      <c r="D315" s="16" t="s">
        <v>144</v>
      </c>
      <c r="E315" s="16" t="s">
        <v>74</v>
      </c>
      <c r="F315" s="16" t="s">
        <v>131</v>
      </c>
      <c r="G315" s="16" t="s">
        <v>124</v>
      </c>
      <c r="H315" t="s">
        <v>846</v>
      </c>
      <c r="I315" s="16" t="s">
        <v>85</v>
      </c>
      <c r="J315" s="17" t="s">
        <v>85</v>
      </c>
      <c r="K315" s="18">
        <v>28677</v>
      </c>
      <c r="L315" s="16" t="s">
        <v>98</v>
      </c>
      <c r="M315" s="19">
        <v>2882</v>
      </c>
      <c r="N315" s="21"/>
      <c r="O315" s="36">
        <v>112000000</v>
      </c>
      <c r="P315" s="63">
        <f>[1]!EUROCONVERT(O315,"ITL","EUR")</f>
        <v>57843.17</v>
      </c>
    </row>
    <row r="316" spans="1:16" ht="15">
      <c r="A316" s="16" t="s">
        <v>272</v>
      </c>
      <c r="B316" s="16" t="s">
        <v>184</v>
      </c>
      <c r="C316" s="16" t="s">
        <v>273</v>
      </c>
      <c r="D316" s="16" t="s">
        <v>160</v>
      </c>
      <c r="E316" s="16" t="s">
        <v>74</v>
      </c>
      <c r="F316" s="16" t="s">
        <v>131</v>
      </c>
      <c r="G316" s="16" t="s">
        <v>124</v>
      </c>
      <c r="H316" t="s">
        <v>846</v>
      </c>
      <c r="I316" s="16" t="s">
        <v>85</v>
      </c>
      <c r="J316" s="17" t="s">
        <v>85</v>
      </c>
      <c r="K316" s="18">
        <v>28677</v>
      </c>
      <c r="L316" s="16" t="s">
        <v>98</v>
      </c>
      <c r="M316" s="19">
        <v>2887</v>
      </c>
      <c r="N316" s="21"/>
      <c r="O316" s="36">
        <v>112000000</v>
      </c>
      <c r="P316" s="63">
        <f>[1]!EUROCONVERT(O316,"ITL","EUR")</f>
        <v>57843.17</v>
      </c>
    </row>
    <row r="317" spans="1:16" ht="15">
      <c r="A317" s="16" t="s">
        <v>272</v>
      </c>
      <c r="B317" s="16" t="s">
        <v>188</v>
      </c>
      <c r="C317" s="16" t="s">
        <v>273</v>
      </c>
      <c r="D317" s="16" t="s">
        <v>142</v>
      </c>
      <c r="E317" s="16" t="s">
        <v>74</v>
      </c>
      <c r="F317" s="16" t="s">
        <v>131</v>
      </c>
      <c r="G317" s="16" t="s">
        <v>124</v>
      </c>
      <c r="H317" t="s">
        <v>846</v>
      </c>
      <c r="I317" s="16" t="s">
        <v>85</v>
      </c>
      <c r="J317" s="17" t="s">
        <v>85</v>
      </c>
      <c r="K317" s="18">
        <v>28677</v>
      </c>
      <c r="L317" s="16" t="s">
        <v>98</v>
      </c>
      <c r="M317" s="19">
        <v>2886</v>
      </c>
      <c r="N317" s="21"/>
      <c r="O317" s="36">
        <v>112000000</v>
      </c>
      <c r="P317" s="63">
        <f>[1]!EUROCONVERT(O317,"ITL","EUR")</f>
        <v>57843.17</v>
      </c>
    </row>
    <row r="318" spans="1:16" ht="15">
      <c r="A318" s="16" t="s">
        <v>272</v>
      </c>
      <c r="B318" s="16" t="s">
        <v>188</v>
      </c>
      <c r="C318" s="16" t="s">
        <v>273</v>
      </c>
      <c r="D318" s="16" t="s">
        <v>141</v>
      </c>
      <c r="E318" s="16" t="s">
        <v>74</v>
      </c>
      <c r="F318" s="16" t="s">
        <v>131</v>
      </c>
      <c r="G318" s="16" t="s">
        <v>124</v>
      </c>
      <c r="H318" t="s">
        <v>846</v>
      </c>
      <c r="I318" s="16" t="s">
        <v>85</v>
      </c>
      <c r="J318" s="17" t="s">
        <v>85</v>
      </c>
      <c r="K318" s="18">
        <v>28677</v>
      </c>
      <c r="L318" s="16" t="s">
        <v>98</v>
      </c>
      <c r="M318" s="19">
        <v>2885</v>
      </c>
      <c r="N318" s="21"/>
      <c r="O318" s="36">
        <v>112000000</v>
      </c>
      <c r="P318" s="63">
        <f>[1]!EUROCONVERT(O318,"ITL","EUR")</f>
        <v>57843.17</v>
      </c>
    </row>
    <row r="319" spans="1:16" ht="15">
      <c r="A319" s="16" t="s">
        <v>272</v>
      </c>
      <c r="B319" s="16" t="s">
        <v>196</v>
      </c>
      <c r="C319" s="16" t="s">
        <v>273</v>
      </c>
      <c r="D319" s="16" t="s">
        <v>159</v>
      </c>
      <c r="E319" s="16" t="s">
        <v>74</v>
      </c>
      <c r="F319" s="16" t="s">
        <v>131</v>
      </c>
      <c r="G319" s="16" t="s">
        <v>124</v>
      </c>
      <c r="H319" t="s">
        <v>846</v>
      </c>
      <c r="I319" s="16" t="s">
        <v>85</v>
      </c>
      <c r="J319" s="17" t="s">
        <v>85</v>
      </c>
      <c r="K319" s="18">
        <v>28677</v>
      </c>
      <c r="L319" s="16" t="s">
        <v>98</v>
      </c>
      <c r="M319" s="19">
        <v>2875</v>
      </c>
      <c r="N319" s="21"/>
      <c r="O319" s="36">
        <v>112000000</v>
      </c>
      <c r="P319" s="63">
        <f>[1]!EUROCONVERT(O319,"ITL","EUR")</f>
        <v>57843.17</v>
      </c>
    </row>
    <row r="320" spans="1:16" ht="15">
      <c r="A320" s="16" t="s">
        <v>272</v>
      </c>
      <c r="B320" s="16" t="s">
        <v>188</v>
      </c>
      <c r="C320" s="16" t="s">
        <v>273</v>
      </c>
      <c r="D320" s="16" t="s">
        <v>146</v>
      </c>
      <c r="E320" s="16" t="s">
        <v>74</v>
      </c>
      <c r="F320" s="16" t="s">
        <v>131</v>
      </c>
      <c r="G320" s="16" t="s">
        <v>124</v>
      </c>
      <c r="H320" t="s">
        <v>846</v>
      </c>
      <c r="I320" s="16" t="s">
        <v>85</v>
      </c>
      <c r="J320" s="17" t="s">
        <v>85</v>
      </c>
      <c r="K320" s="18">
        <v>28677</v>
      </c>
      <c r="L320" s="16" t="s">
        <v>98</v>
      </c>
      <c r="M320" s="19">
        <v>2884</v>
      </c>
      <c r="N320" s="21"/>
      <c r="O320" s="36">
        <v>112000000</v>
      </c>
      <c r="P320" s="63">
        <f>[1]!EUROCONVERT(O320,"ITL","EUR")</f>
        <v>57843.17</v>
      </c>
    </row>
    <row r="321" spans="1:16" ht="15">
      <c r="A321" s="16" t="s">
        <v>272</v>
      </c>
      <c r="B321" s="16" t="s">
        <v>188</v>
      </c>
      <c r="C321" s="16" t="s">
        <v>273</v>
      </c>
      <c r="D321" s="16" t="s">
        <v>138</v>
      </c>
      <c r="E321" s="16" t="s">
        <v>74</v>
      </c>
      <c r="F321" s="16" t="s">
        <v>131</v>
      </c>
      <c r="G321" s="16" t="s">
        <v>124</v>
      </c>
      <c r="H321" t="s">
        <v>846</v>
      </c>
      <c r="I321" s="16" t="s">
        <v>85</v>
      </c>
      <c r="J321" s="17" t="s">
        <v>85</v>
      </c>
      <c r="K321" s="18">
        <v>28677</v>
      </c>
      <c r="L321" s="16" t="s">
        <v>98</v>
      </c>
      <c r="M321" s="19">
        <v>2883</v>
      </c>
      <c r="N321" s="21"/>
      <c r="O321" s="36">
        <v>112000000</v>
      </c>
      <c r="P321" s="63">
        <f>[1]!EUROCONVERT(O321,"ITL","EUR")</f>
        <v>57843.17</v>
      </c>
    </row>
    <row r="322" spans="1:16" ht="15">
      <c r="A322" s="16" t="s">
        <v>272</v>
      </c>
      <c r="B322" s="16" t="s">
        <v>126</v>
      </c>
      <c r="C322" s="16" t="s">
        <v>273</v>
      </c>
      <c r="D322" s="16" t="s">
        <v>139</v>
      </c>
      <c r="E322" s="16" t="s">
        <v>74</v>
      </c>
      <c r="F322" s="16" t="s">
        <v>131</v>
      </c>
      <c r="G322" s="16" t="s">
        <v>124</v>
      </c>
      <c r="H322" t="s">
        <v>846</v>
      </c>
      <c r="I322" s="16" t="s">
        <v>85</v>
      </c>
      <c r="J322" s="17" t="s">
        <v>85</v>
      </c>
      <c r="K322" s="18">
        <v>28677</v>
      </c>
      <c r="L322" s="16" t="s">
        <v>98</v>
      </c>
      <c r="M322" s="19">
        <v>2881</v>
      </c>
      <c r="N322" s="21"/>
      <c r="O322" s="36">
        <v>112000000</v>
      </c>
      <c r="P322" s="63">
        <f>[1]!EUROCONVERT(O322,"ITL","EUR")</f>
        <v>57843.17</v>
      </c>
    </row>
    <row r="323" spans="1:16" ht="15">
      <c r="A323" s="16" t="s">
        <v>272</v>
      </c>
      <c r="B323" s="16" t="s">
        <v>126</v>
      </c>
      <c r="C323" s="16" t="s">
        <v>273</v>
      </c>
      <c r="D323" s="16" t="s">
        <v>145</v>
      </c>
      <c r="E323" s="16" t="s">
        <v>74</v>
      </c>
      <c r="F323" s="16" t="s">
        <v>131</v>
      </c>
      <c r="G323" s="16" t="s">
        <v>124</v>
      </c>
      <c r="H323" t="s">
        <v>846</v>
      </c>
      <c r="I323" s="16" t="s">
        <v>85</v>
      </c>
      <c r="J323" s="17" t="s">
        <v>85</v>
      </c>
      <c r="K323" s="18">
        <v>28677</v>
      </c>
      <c r="L323" s="16" t="s">
        <v>98</v>
      </c>
      <c r="M323" s="19">
        <v>2880</v>
      </c>
      <c r="N323" s="21"/>
      <c r="O323" s="36">
        <v>112000000</v>
      </c>
      <c r="P323" s="63">
        <f>[1]!EUROCONVERT(O323,"ITL","EUR")</f>
        <v>57843.17</v>
      </c>
    </row>
    <row r="324" spans="1:16" ht="15">
      <c r="A324" s="16" t="s">
        <v>272</v>
      </c>
      <c r="B324" s="16" t="s">
        <v>126</v>
      </c>
      <c r="C324" s="16" t="s">
        <v>273</v>
      </c>
      <c r="D324" s="16" t="s">
        <v>136</v>
      </c>
      <c r="E324" s="16" t="s">
        <v>74</v>
      </c>
      <c r="F324" s="16" t="s">
        <v>131</v>
      </c>
      <c r="G324" s="16" t="s">
        <v>124</v>
      </c>
      <c r="H324" t="s">
        <v>846</v>
      </c>
      <c r="I324" s="16" t="s">
        <v>85</v>
      </c>
      <c r="J324" s="17" t="s">
        <v>85</v>
      </c>
      <c r="K324" s="18">
        <v>28677</v>
      </c>
      <c r="L324" s="16" t="s">
        <v>98</v>
      </c>
      <c r="M324" s="19">
        <v>2879</v>
      </c>
      <c r="N324" s="21"/>
      <c r="O324" s="36">
        <v>112000000</v>
      </c>
      <c r="P324" s="63">
        <f>[1]!EUROCONVERT(O324,"ITL","EUR")</f>
        <v>57843.17</v>
      </c>
    </row>
    <row r="325" spans="1:16" ht="15">
      <c r="A325" s="16" t="s">
        <v>272</v>
      </c>
      <c r="B325" s="16" t="s">
        <v>196</v>
      </c>
      <c r="C325" s="16" t="s">
        <v>273</v>
      </c>
      <c r="D325" s="16" t="s">
        <v>130</v>
      </c>
      <c r="E325" s="16" t="s">
        <v>74</v>
      </c>
      <c r="F325" s="16" t="s">
        <v>131</v>
      </c>
      <c r="G325" s="16" t="s">
        <v>124</v>
      </c>
      <c r="H325" t="s">
        <v>846</v>
      </c>
      <c r="I325" s="16" t="s">
        <v>85</v>
      </c>
      <c r="J325" s="17" t="s">
        <v>85</v>
      </c>
      <c r="K325" s="18">
        <v>28677</v>
      </c>
      <c r="L325" s="16" t="s">
        <v>98</v>
      </c>
      <c r="M325" s="19">
        <v>2878</v>
      </c>
      <c r="N325" s="21"/>
      <c r="O325" s="36">
        <v>112000000</v>
      </c>
      <c r="P325" s="63">
        <f>[1]!EUROCONVERT(O325,"ITL","EUR")</f>
        <v>57843.17</v>
      </c>
    </row>
    <row r="326" spans="1:16" ht="15">
      <c r="A326" s="16" t="s">
        <v>272</v>
      </c>
      <c r="B326" s="16" t="s">
        <v>196</v>
      </c>
      <c r="C326" s="16" t="s">
        <v>273</v>
      </c>
      <c r="D326" s="16" t="s">
        <v>150</v>
      </c>
      <c r="E326" s="16" t="s">
        <v>74</v>
      </c>
      <c r="F326" s="16" t="s">
        <v>131</v>
      </c>
      <c r="G326" s="16" t="s">
        <v>124</v>
      </c>
      <c r="H326" t="s">
        <v>846</v>
      </c>
      <c r="I326" s="16" t="s">
        <v>85</v>
      </c>
      <c r="J326" s="17" t="s">
        <v>85</v>
      </c>
      <c r="K326" s="18">
        <v>28677</v>
      </c>
      <c r="L326" s="16" t="s">
        <v>98</v>
      </c>
      <c r="M326" s="19">
        <v>2876</v>
      </c>
      <c r="N326" s="21"/>
      <c r="O326" s="36">
        <v>112000000</v>
      </c>
      <c r="P326" s="63">
        <f>[1]!EUROCONVERT(O326,"ITL","EUR")</f>
        <v>57843.17</v>
      </c>
    </row>
    <row r="327" spans="1:16" ht="15">
      <c r="A327" s="16" t="s">
        <v>272</v>
      </c>
      <c r="B327" s="16" t="s">
        <v>184</v>
      </c>
      <c r="C327" s="16" t="s">
        <v>273</v>
      </c>
      <c r="D327" s="16" t="s">
        <v>122</v>
      </c>
      <c r="E327" s="16" t="s">
        <v>74</v>
      </c>
      <c r="F327" s="16" t="s">
        <v>131</v>
      </c>
      <c r="G327" s="16" t="s">
        <v>124</v>
      </c>
      <c r="H327" t="s">
        <v>846</v>
      </c>
      <c r="I327" s="16" t="s">
        <v>85</v>
      </c>
      <c r="J327" s="17" t="s">
        <v>85</v>
      </c>
      <c r="K327" s="18">
        <v>28677</v>
      </c>
      <c r="L327" s="16" t="s">
        <v>98</v>
      </c>
      <c r="M327" s="19">
        <v>2888</v>
      </c>
      <c r="N327" s="21"/>
      <c r="O327" s="36">
        <v>112000000</v>
      </c>
      <c r="P327" s="63">
        <f>[1]!EUROCONVERT(O327,"ITL","EUR")</f>
        <v>57843.17</v>
      </c>
    </row>
    <row r="328" spans="1:16" ht="15">
      <c r="A328" s="16" t="s">
        <v>272</v>
      </c>
      <c r="B328" s="16" t="s">
        <v>183</v>
      </c>
      <c r="C328" s="16" t="s">
        <v>273</v>
      </c>
      <c r="D328" s="16" t="s">
        <v>243</v>
      </c>
      <c r="E328" s="16" t="s">
        <v>74</v>
      </c>
      <c r="F328" s="16" t="s">
        <v>131</v>
      </c>
      <c r="G328" s="16" t="s">
        <v>124</v>
      </c>
      <c r="H328" t="s">
        <v>846</v>
      </c>
      <c r="I328" s="16" t="s">
        <v>85</v>
      </c>
      <c r="J328" s="17" t="s">
        <v>85</v>
      </c>
      <c r="K328" s="18">
        <v>28677</v>
      </c>
      <c r="L328" s="16" t="s">
        <v>98</v>
      </c>
      <c r="M328" s="19">
        <v>2895</v>
      </c>
      <c r="N328" s="21"/>
      <c r="O328" s="36">
        <v>112000000</v>
      </c>
      <c r="P328" s="63">
        <f>[1]!EUROCONVERT(O328,"ITL","EUR")</f>
        <v>57843.17</v>
      </c>
    </row>
    <row r="329" spans="1:16" ht="15">
      <c r="A329" s="16" t="s">
        <v>272</v>
      </c>
      <c r="B329" s="16" t="s">
        <v>196</v>
      </c>
      <c r="C329" s="16" t="s">
        <v>273</v>
      </c>
      <c r="D329" s="16" t="s">
        <v>134</v>
      </c>
      <c r="E329" s="16" t="s">
        <v>74</v>
      </c>
      <c r="F329" s="16" t="s">
        <v>131</v>
      </c>
      <c r="G329" s="16" t="s">
        <v>124</v>
      </c>
      <c r="H329" t="s">
        <v>846</v>
      </c>
      <c r="I329" s="16" t="s">
        <v>85</v>
      </c>
      <c r="J329" s="17" t="s">
        <v>85</v>
      </c>
      <c r="K329" s="18">
        <v>28677</v>
      </c>
      <c r="L329" s="16" t="s">
        <v>98</v>
      </c>
      <c r="M329" s="19">
        <v>2877</v>
      </c>
      <c r="N329" s="21"/>
      <c r="O329" s="36">
        <v>112000000</v>
      </c>
      <c r="P329" s="63">
        <f>[1]!EUROCONVERT(O329,"ITL","EUR")</f>
        <v>57843.17</v>
      </c>
    </row>
    <row r="330" spans="1:16" ht="15">
      <c r="A330" s="16" t="s">
        <v>272</v>
      </c>
      <c r="B330" s="16" t="s">
        <v>196</v>
      </c>
      <c r="C330" s="16" t="s">
        <v>273</v>
      </c>
      <c r="D330" s="16" t="s">
        <v>132</v>
      </c>
      <c r="E330" s="16" t="s">
        <v>74</v>
      </c>
      <c r="F330" s="16" t="s">
        <v>131</v>
      </c>
      <c r="G330" s="16" t="s">
        <v>124</v>
      </c>
      <c r="H330" t="s">
        <v>846</v>
      </c>
      <c r="I330" s="16" t="s">
        <v>85</v>
      </c>
      <c r="J330" s="17" t="s">
        <v>85</v>
      </c>
      <c r="K330" s="18">
        <v>28677</v>
      </c>
      <c r="L330" s="16" t="s">
        <v>98</v>
      </c>
      <c r="M330" s="19">
        <v>2899</v>
      </c>
      <c r="N330" s="21"/>
      <c r="O330" s="36">
        <v>140000000</v>
      </c>
      <c r="P330" s="63">
        <f>[1]!EUROCONVERT(O330,"ITL","EUR")</f>
        <v>72303.97</v>
      </c>
    </row>
    <row r="331" spans="1:16" ht="15">
      <c r="A331" s="16" t="s">
        <v>272</v>
      </c>
      <c r="B331" s="16" t="s">
        <v>184</v>
      </c>
      <c r="C331" s="16" t="s">
        <v>273</v>
      </c>
      <c r="D331" s="16" t="s">
        <v>153</v>
      </c>
      <c r="E331" s="16" t="s">
        <v>74</v>
      </c>
      <c r="F331" s="16" t="s">
        <v>131</v>
      </c>
      <c r="G331" s="16" t="s">
        <v>124</v>
      </c>
      <c r="H331" t="s">
        <v>846</v>
      </c>
      <c r="I331" s="16" t="s">
        <v>85</v>
      </c>
      <c r="J331" s="17" t="s">
        <v>85</v>
      </c>
      <c r="K331" s="18">
        <v>28677</v>
      </c>
      <c r="L331" s="16" t="s">
        <v>98</v>
      </c>
      <c r="M331" s="19">
        <v>2889</v>
      </c>
      <c r="N331" s="21"/>
      <c r="O331" s="36">
        <v>112000000</v>
      </c>
      <c r="P331" s="63">
        <f>[1]!EUROCONVERT(O331,"ITL","EUR")</f>
        <v>57843.17</v>
      </c>
    </row>
    <row r="332" spans="1:16" ht="15">
      <c r="A332" s="16" t="s">
        <v>272</v>
      </c>
      <c r="B332" s="16" t="s">
        <v>180</v>
      </c>
      <c r="C332" s="16" t="s">
        <v>273</v>
      </c>
      <c r="D332" s="16" t="s">
        <v>242</v>
      </c>
      <c r="E332" s="16" t="s">
        <v>74</v>
      </c>
      <c r="F332" s="16" t="s">
        <v>131</v>
      </c>
      <c r="G332" s="16" t="s">
        <v>124</v>
      </c>
      <c r="H332" t="s">
        <v>846</v>
      </c>
      <c r="I332" s="16" t="s">
        <v>85</v>
      </c>
      <c r="J332" s="17" t="s">
        <v>85</v>
      </c>
      <c r="K332" s="18">
        <v>28677</v>
      </c>
      <c r="L332" s="16" t="s">
        <v>98</v>
      </c>
      <c r="M332" s="19">
        <v>2893</v>
      </c>
      <c r="N332" s="21"/>
      <c r="O332" s="36">
        <v>112000000</v>
      </c>
      <c r="P332" s="63">
        <f>[1]!EUROCONVERT(O332,"ITL","EUR")</f>
        <v>57843.17</v>
      </c>
    </row>
    <row r="333" spans="1:16" ht="15">
      <c r="A333" s="16" t="s">
        <v>272</v>
      </c>
      <c r="B333" s="16" t="s">
        <v>180</v>
      </c>
      <c r="C333" s="16" t="s">
        <v>273</v>
      </c>
      <c r="D333" s="16" t="s">
        <v>240</v>
      </c>
      <c r="E333" s="16" t="s">
        <v>74</v>
      </c>
      <c r="F333" s="16" t="s">
        <v>131</v>
      </c>
      <c r="G333" s="16" t="s">
        <v>124</v>
      </c>
      <c r="H333" t="s">
        <v>846</v>
      </c>
      <c r="I333" s="16" t="s">
        <v>85</v>
      </c>
      <c r="J333" s="17" t="s">
        <v>85</v>
      </c>
      <c r="K333" s="18">
        <v>28677</v>
      </c>
      <c r="L333" s="16" t="s">
        <v>98</v>
      </c>
      <c r="M333" s="19">
        <v>2903</v>
      </c>
      <c r="N333" s="21"/>
      <c r="O333" s="36">
        <v>140000000</v>
      </c>
      <c r="P333" s="63">
        <f>[1]!EUROCONVERT(O333,"ITL","EUR")</f>
        <v>72303.97</v>
      </c>
    </row>
    <row r="334" spans="1:16" ht="15">
      <c r="A334" s="16" t="s">
        <v>272</v>
      </c>
      <c r="B334" s="16" t="s">
        <v>184</v>
      </c>
      <c r="C334" s="16" t="s">
        <v>273</v>
      </c>
      <c r="D334" s="16" t="s">
        <v>147</v>
      </c>
      <c r="E334" s="16" t="s">
        <v>74</v>
      </c>
      <c r="F334" s="16" t="s">
        <v>131</v>
      </c>
      <c r="G334" s="16" t="s">
        <v>124</v>
      </c>
      <c r="H334" t="s">
        <v>846</v>
      </c>
      <c r="I334" s="16" t="s">
        <v>85</v>
      </c>
      <c r="J334" s="17" t="s">
        <v>85</v>
      </c>
      <c r="K334" s="18">
        <v>28677</v>
      </c>
      <c r="L334" s="16" t="s">
        <v>98</v>
      </c>
      <c r="M334" s="19">
        <v>2902</v>
      </c>
      <c r="N334" s="21"/>
      <c r="O334" s="36">
        <v>140000000</v>
      </c>
      <c r="P334" s="63">
        <f>[1]!EUROCONVERT(O334,"ITL","EUR")</f>
        <v>72303.97</v>
      </c>
    </row>
    <row r="335" spans="1:16" ht="15">
      <c r="A335" s="16" t="s">
        <v>272</v>
      </c>
      <c r="B335" s="16" t="s">
        <v>126</v>
      </c>
      <c r="C335" s="16" t="s">
        <v>273</v>
      </c>
      <c r="D335" s="16" t="s">
        <v>127</v>
      </c>
      <c r="E335" s="16" t="s">
        <v>74</v>
      </c>
      <c r="F335" s="16" t="s">
        <v>131</v>
      </c>
      <c r="G335" s="16" t="s">
        <v>124</v>
      </c>
      <c r="H335" t="s">
        <v>846</v>
      </c>
      <c r="I335" s="16" t="s">
        <v>85</v>
      </c>
      <c r="J335" s="17" t="s">
        <v>85</v>
      </c>
      <c r="K335" s="18">
        <v>28677</v>
      </c>
      <c r="L335" s="16" t="s">
        <v>98</v>
      </c>
      <c r="M335" s="19">
        <v>2900</v>
      </c>
      <c r="N335" s="21"/>
      <c r="O335" s="36">
        <v>140000000</v>
      </c>
      <c r="P335" s="63">
        <f>[1]!EUROCONVERT(O335,"ITL","EUR")</f>
        <v>72303.97</v>
      </c>
    </row>
    <row r="336" spans="1:16" ht="15">
      <c r="A336" s="16" t="s">
        <v>272</v>
      </c>
      <c r="B336" s="16" t="s">
        <v>183</v>
      </c>
      <c r="C336" s="16" t="s">
        <v>273</v>
      </c>
      <c r="D336" s="16" t="s">
        <v>244</v>
      </c>
      <c r="E336" s="16" t="s">
        <v>74</v>
      </c>
      <c r="F336" s="16" t="s">
        <v>131</v>
      </c>
      <c r="G336" s="16" t="s">
        <v>124</v>
      </c>
      <c r="H336" t="s">
        <v>846</v>
      </c>
      <c r="I336" s="16" t="s">
        <v>85</v>
      </c>
      <c r="J336" s="17" t="s">
        <v>85</v>
      </c>
      <c r="K336" s="18">
        <v>28677</v>
      </c>
      <c r="L336" s="16" t="s">
        <v>98</v>
      </c>
      <c r="M336" s="19">
        <v>2898</v>
      </c>
      <c r="N336" s="21"/>
      <c r="O336" s="36">
        <v>112000000</v>
      </c>
      <c r="P336" s="63">
        <f>[1]!EUROCONVERT(O336,"ITL","EUR")</f>
        <v>57843.17</v>
      </c>
    </row>
    <row r="337" spans="1:16" ht="15">
      <c r="A337" s="16" t="s">
        <v>272</v>
      </c>
      <c r="B337" s="16" t="s">
        <v>183</v>
      </c>
      <c r="C337" s="16" t="s">
        <v>273</v>
      </c>
      <c r="D337" s="16" t="s">
        <v>239</v>
      </c>
      <c r="E337" s="16" t="s">
        <v>74</v>
      </c>
      <c r="F337" s="16" t="s">
        <v>131</v>
      </c>
      <c r="G337" s="16" t="s">
        <v>124</v>
      </c>
      <c r="H337" t="s">
        <v>846</v>
      </c>
      <c r="I337" s="16" t="s">
        <v>85</v>
      </c>
      <c r="J337" s="17" t="s">
        <v>85</v>
      </c>
      <c r="K337" s="18">
        <v>28677</v>
      </c>
      <c r="L337" s="16" t="s">
        <v>98</v>
      </c>
      <c r="M337" s="19">
        <v>2897</v>
      </c>
      <c r="N337" s="21"/>
      <c r="O337" s="36">
        <v>112000000</v>
      </c>
      <c r="P337" s="63">
        <f>[1]!EUROCONVERT(O337,"ITL","EUR")</f>
        <v>57843.17</v>
      </c>
    </row>
    <row r="338" spans="1:16" ht="15">
      <c r="A338" s="16" t="s">
        <v>272</v>
      </c>
      <c r="B338" s="16" t="s">
        <v>183</v>
      </c>
      <c r="C338" s="16" t="s">
        <v>273</v>
      </c>
      <c r="D338" s="16" t="s">
        <v>241</v>
      </c>
      <c r="E338" s="16" t="s">
        <v>74</v>
      </c>
      <c r="F338" s="16" t="s">
        <v>131</v>
      </c>
      <c r="G338" s="16" t="s">
        <v>124</v>
      </c>
      <c r="H338" t="s">
        <v>846</v>
      </c>
      <c r="I338" s="16" t="s">
        <v>85</v>
      </c>
      <c r="J338" s="17" t="s">
        <v>85</v>
      </c>
      <c r="K338" s="18">
        <v>28677</v>
      </c>
      <c r="L338" s="16" t="s">
        <v>98</v>
      </c>
      <c r="M338" s="19">
        <v>2896</v>
      </c>
      <c r="N338" s="21"/>
      <c r="O338" s="36">
        <v>112000000</v>
      </c>
      <c r="P338" s="63">
        <f>[1]!EUROCONVERT(O338,"ITL","EUR")</f>
        <v>57843.17</v>
      </c>
    </row>
    <row r="339" spans="1:16" ht="15">
      <c r="A339" s="16" t="s">
        <v>272</v>
      </c>
      <c r="B339" s="16" t="s">
        <v>180</v>
      </c>
      <c r="C339" s="16" t="s">
        <v>273</v>
      </c>
      <c r="D339" s="16" t="s">
        <v>237</v>
      </c>
      <c r="E339" s="16" t="s">
        <v>74</v>
      </c>
      <c r="F339" s="16" t="s">
        <v>131</v>
      </c>
      <c r="G339" s="16" t="s">
        <v>124</v>
      </c>
      <c r="H339" t="s">
        <v>846</v>
      </c>
      <c r="I339" s="16" t="s">
        <v>85</v>
      </c>
      <c r="J339" s="17" t="s">
        <v>85</v>
      </c>
      <c r="K339" s="18">
        <v>28677</v>
      </c>
      <c r="L339" s="16" t="s">
        <v>98</v>
      </c>
      <c r="M339" s="19">
        <v>2894</v>
      </c>
      <c r="N339" s="21"/>
      <c r="O339" s="36">
        <v>112000000</v>
      </c>
      <c r="P339" s="63">
        <f>[1]!EUROCONVERT(O339,"ITL","EUR")</f>
        <v>57843.17</v>
      </c>
    </row>
    <row r="340" spans="1:16" ht="15">
      <c r="A340" s="16" t="s">
        <v>272</v>
      </c>
      <c r="B340" s="16" t="s">
        <v>183</v>
      </c>
      <c r="C340" s="16" t="s">
        <v>273</v>
      </c>
      <c r="D340" s="16" t="s">
        <v>220</v>
      </c>
      <c r="E340" s="16" t="s">
        <v>74</v>
      </c>
      <c r="F340" s="16" t="s">
        <v>131</v>
      </c>
      <c r="G340" s="16" t="s">
        <v>124</v>
      </c>
      <c r="H340" t="s">
        <v>846</v>
      </c>
      <c r="I340" s="16" t="s">
        <v>85</v>
      </c>
      <c r="J340" s="17" t="s">
        <v>85</v>
      </c>
      <c r="K340" s="18">
        <v>28677</v>
      </c>
      <c r="L340" s="16" t="s">
        <v>98</v>
      </c>
      <c r="M340" s="19">
        <v>2904</v>
      </c>
      <c r="N340" s="21"/>
      <c r="O340" s="36">
        <v>140000000</v>
      </c>
      <c r="P340" s="63">
        <f>[1]!EUROCONVERT(O340,"ITL","EUR")</f>
        <v>72303.97</v>
      </c>
    </row>
    <row r="341" spans="1:16" ht="15">
      <c r="A341" s="16" t="s">
        <v>272</v>
      </c>
      <c r="B341" s="16" t="s">
        <v>180</v>
      </c>
      <c r="C341" s="16" t="s">
        <v>273</v>
      </c>
      <c r="D341" s="16" t="s">
        <v>151</v>
      </c>
      <c r="E341" s="16" t="s">
        <v>74</v>
      </c>
      <c r="F341" s="16" t="s">
        <v>131</v>
      </c>
      <c r="G341" s="16" t="s">
        <v>124</v>
      </c>
      <c r="H341" t="s">
        <v>846</v>
      </c>
      <c r="I341" s="16" t="s">
        <v>85</v>
      </c>
      <c r="J341" s="17" t="s">
        <v>85</v>
      </c>
      <c r="K341" s="18">
        <v>28677</v>
      </c>
      <c r="L341" s="16" t="s">
        <v>98</v>
      </c>
      <c r="M341" s="19">
        <v>2892</v>
      </c>
      <c r="N341" s="21"/>
      <c r="O341" s="36">
        <v>112000000</v>
      </c>
      <c r="P341" s="63">
        <f>[1]!EUROCONVERT(O341,"ITL","EUR")</f>
        <v>57843.17</v>
      </c>
    </row>
    <row r="342" spans="1:16" ht="15">
      <c r="A342" s="16" t="s">
        <v>272</v>
      </c>
      <c r="B342" s="16" t="s">
        <v>180</v>
      </c>
      <c r="C342" s="16" t="s">
        <v>273</v>
      </c>
      <c r="D342" s="16" t="s">
        <v>154</v>
      </c>
      <c r="E342" s="16" t="s">
        <v>74</v>
      </c>
      <c r="F342" s="16" t="s">
        <v>131</v>
      </c>
      <c r="G342" s="16" t="s">
        <v>124</v>
      </c>
      <c r="H342" t="s">
        <v>846</v>
      </c>
      <c r="I342" s="16" t="s">
        <v>85</v>
      </c>
      <c r="J342" s="17" t="s">
        <v>85</v>
      </c>
      <c r="K342" s="18">
        <v>28677</v>
      </c>
      <c r="L342" s="16" t="s">
        <v>98</v>
      </c>
      <c r="M342" s="19">
        <v>2891</v>
      </c>
      <c r="N342" s="21"/>
      <c r="O342" s="36">
        <v>112000000</v>
      </c>
      <c r="P342" s="63">
        <f>[1]!EUROCONVERT(O342,"ITL","EUR")</f>
        <v>57843.17</v>
      </c>
    </row>
    <row r="343" spans="1:16" ht="15">
      <c r="A343" s="16" t="s">
        <v>272</v>
      </c>
      <c r="B343" s="16" t="s">
        <v>184</v>
      </c>
      <c r="C343" s="16" t="s">
        <v>273</v>
      </c>
      <c r="D343" s="16" t="s">
        <v>152</v>
      </c>
      <c r="E343" s="16" t="s">
        <v>74</v>
      </c>
      <c r="F343" s="16" t="s">
        <v>131</v>
      </c>
      <c r="G343" s="16" t="s">
        <v>124</v>
      </c>
      <c r="H343" t="s">
        <v>846</v>
      </c>
      <c r="I343" s="16" t="s">
        <v>85</v>
      </c>
      <c r="J343" s="17" t="s">
        <v>85</v>
      </c>
      <c r="K343" s="18">
        <v>28677</v>
      </c>
      <c r="L343" s="16" t="s">
        <v>98</v>
      </c>
      <c r="M343" s="19">
        <v>2890</v>
      </c>
      <c r="N343" s="21"/>
      <c r="O343" s="36">
        <v>112000000</v>
      </c>
      <c r="P343" s="63">
        <f>[1]!EUROCONVERT(O343,"ITL","EUR")</f>
        <v>57843.17</v>
      </c>
    </row>
    <row r="344" spans="1:16" ht="15">
      <c r="A344" s="16" t="s">
        <v>272</v>
      </c>
      <c r="B344" s="16" t="s">
        <v>188</v>
      </c>
      <c r="C344" s="16" t="s">
        <v>273</v>
      </c>
      <c r="D344" s="16" t="s">
        <v>149</v>
      </c>
      <c r="E344" s="16" t="s">
        <v>74</v>
      </c>
      <c r="F344" s="16" t="s">
        <v>131</v>
      </c>
      <c r="G344" s="16" t="s">
        <v>124</v>
      </c>
      <c r="H344" t="s">
        <v>846</v>
      </c>
      <c r="I344" s="16" t="s">
        <v>85</v>
      </c>
      <c r="J344" s="17" t="s">
        <v>85</v>
      </c>
      <c r="K344" s="18">
        <v>28677</v>
      </c>
      <c r="L344" s="16" t="s">
        <v>98</v>
      </c>
      <c r="M344" s="19">
        <v>2901</v>
      </c>
      <c r="N344" s="21"/>
      <c r="O344" s="36">
        <v>140000000</v>
      </c>
      <c r="P344" s="63">
        <f>[1]!EUROCONVERT(O344,"ITL","EUR")</f>
        <v>72303.97</v>
      </c>
    </row>
    <row r="345" spans="1:17" s="81" customFormat="1" ht="16.5">
      <c r="A345" s="20" t="s">
        <v>274</v>
      </c>
      <c r="B345" s="20"/>
      <c r="C345" s="20"/>
      <c r="D345" s="20"/>
      <c r="E345" s="20"/>
      <c r="F345" s="20"/>
      <c r="G345" s="20"/>
      <c r="H345" s="20"/>
      <c r="I345" s="20"/>
      <c r="J345" s="87"/>
      <c r="K345" s="88"/>
      <c r="L345" s="20"/>
      <c r="M345" s="89"/>
      <c r="N345" s="90"/>
      <c r="O345" s="179">
        <f>SUBTOTAL(9,O315:O344)</f>
        <v>3528000000</v>
      </c>
      <c r="P345" s="83">
        <f>[1]!EUROCONVERT(O345,"ITL","EUR")</f>
        <v>1822059.94</v>
      </c>
      <c r="Q345" s="163"/>
    </row>
    <row r="346" spans="1:16" ht="15">
      <c r="A346" s="16" t="s">
        <v>275</v>
      </c>
      <c r="B346" s="16" t="s">
        <v>195</v>
      </c>
      <c r="C346" s="16" t="s">
        <v>273</v>
      </c>
      <c r="D346" s="16" t="s">
        <v>216</v>
      </c>
      <c r="E346" s="16" t="s">
        <v>74</v>
      </c>
      <c r="F346" s="16" t="s">
        <v>131</v>
      </c>
      <c r="G346" s="16" t="s">
        <v>124</v>
      </c>
      <c r="H346" t="s">
        <v>846</v>
      </c>
      <c r="I346" s="16" t="s">
        <v>85</v>
      </c>
      <c r="J346" s="17" t="s">
        <v>85</v>
      </c>
      <c r="K346" s="18">
        <v>28677</v>
      </c>
      <c r="L346" s="16" t="s">
        <v>98</v>
      </c>
      <c r="M346" s="19">
        <v>2919</v>
      </c>
      <c r="N346" s="21"/>
      <c r="O346" s="36">
        <v>154000000</v>
      </c>
      <c r="P346" s="63">
        <f>[1]!EUROCONVERT(O346,"ITL","EUR")</f>
        <v>79534.36</v>
      </c>
    </row>
    <row r="347" spans="1:16" ht="15">
      <c r="A347" s="16" t="s">
        <v>275</v>
      </c>
      <c r="B347" s="16" t="s">
        <v>184</v>
      </c>
      <c r="C347" s="16" t="s">
        <v>273</v>
      </c>
      <c r="D347" s="16" t="s">
        <v>206</v>
      </c>
      <c r="E347" s="16" t="s">
        <v>74</v>
      </c>
      <c r="F347" s="16" t="s">
        <v>131</v>
      </c>
      <c r="G347" s="16" t="s">
        <v>124</v>
      </c>
      <c r="H347" t="s">
        <v>846</v>
      </c>
      <c r="I347" s="16" t="s">
        <v>85</v>
      </c>
      <c r="J347" s="17" t="s">
        <v>85</v>
      </c>
      <c r="K347" s="18">
        <v>28677</v>
      </c>
      <c r="L347" s="16" t="s">
        <v>98</v>
      </c>
      <c r="M347" s="19">
        <v>2923</v>
      </c>
      <c r="N347" s="21"/>
      <c r="O347" s="36">
        <v>154000000</v>
      </c>
      <c r="P347" s="63">
        <f>[1]!EUROCONVERT(O347,"ITL","EUR")</f>
        <v>79534.36</v>
      </c>
    </row>
    <row r="348" spans="1:16" ht="15">
      <c r="A348" s="16" t="s">
        <v>275</v>
      </c>
      <c r="B348" s="16" t="s">
        <v>183</v>
      </c>
      <c r="C348" s="16" t="s">
        <v>273</v>
      </c>
      <c r="D348" s="16" t="s">
        <v>90</v>
      </c>
      <c r="E348" s="16" t="s">
        <v>74</v>
      </c>
      <c r="F348" s="16" t="s">
        <v>131</v>
      </c>
      <c r="G348" s="16" t="s">
        <v>124</v>
      </c>
      <c r="H348" t="s">
        <v>846</v>
      </c>
      <c r="I348" s="16" t="s">
        <v>85</v>
      </c>
      <c r="J348" s="17" t="s">
        <v>85</v>
      </c>
      <c r="K348" s="18">
        <v>28677</v>
      </c>
      <c r="L348" s="16" t="s">
        <v>98</v>
      </c>
      <c r="M348" s="19">
        <v>2925</v>
      </c>
      <c r="N348" s="21"/>
      <c r="O348" s="36">
        <v>154000000</v>
      </c>
      <c r="P348" s="63">
        <f>[1]!EUROCONVERT(O348,"ITL","EUR")</f>
        <v>79534.36</v>
      </c>
    </row>
    <row r="349" spans="1:16" ht="15">
      <c r="A349" s="16" t="s">
        <v>275</v>
      </c>
      <c r="B349" s="16" t="s">
        <v>196</v>
      </c>
      <c r="C349" s="16" t="s">
        <v>273</v>
      </c>
      <c r="D349" s="16" t="s">
        <v>225</v>
      </c>
      <c r="E349" s="16" t="s">
        <v>74</v>
      </c>
      <c r="F349" s="16" t="s">
        <v>131</v>
      </c>
      <c r="G349" s="16" t="s">
        <v>124</v>
      </c>
      <c r="H349" t="s">
        <v>846</v>
      </c>
      <c r="I349" s="16" t="s">
        <v>85</v>
      </c>
      <c r="J349" s="17" t="s">
        <v>85</v>
      </c>
      <c r="K349" s="18">
        <v>28677</v>
      </c>
      <c r="L349" s="16" t="s">
        <v>98</v>
      </c>
      <c r="M349" s="19">
        <v>2920</v>
      </c>
      <c r="N349" s="21"/>
      <c r="O349" s="36">
        <v>154000000</v>
      </c>
      <c r="P349" s="63">
        <f>[1]!EUROCONVERT(O349,"ITL","EUR")</f>
        <v>79534.36</v>
      </c>
    </row>
    <row r="350" spans="1:16" ht="15">
      <c r="A350" s="16" t="s">
        <v>275</v>
      </c>
      <c r="B350" s="16" t="s">
        <v>188</v>
      </c>
      <c r="C350" s="16" t="s">
        <v>273</v>
      </c>
      <c r="D350" s="16" t="s">
        <v>208</v>
      </c>
      <c r="E350" s="16" t="s">
        <v>74</v>
      </c>
      <c r="F350" s="16" t="s">
        <v>131</v>
      </c>
      <c r="G350" s="16" t="s">
        <v>124</v>
      </c>
      <c r="H350" t="s">
        <v>846</v>
      </c>
      <c r="I350" s="16" t="s">
        <v>85</v>
      </c>
      <c r="J350" s="17" t="s">
        <v>85</v>
      </c>
      <c r="K350" s="18">
        <v>28677</v>
      </c>
      <c r="L350" s="16" t="s">
        <v>98</v>
      </c>
      <c r="M350" s="19">
        <v>2922</v>
      </c>
      <c r="N350" s="21"/>
      <c r="O350" s="36">
        <v>154000000</v>
      </c>
      <c r="P350" s="63">
        <f>[1]!EUROCONVERT(O350,"ITL","EUR")</f>
        <v>79534.36</v>
      </c>
    </row>
    <row r="351" spans="1:16" ht="15">
      <c r="A351" s="16" t="s">
        <v>275</v>
      </c>
      <c r="B351" s="16" t="s">
        <v>180</v>
      </c>
      <c r="C351" s="16" t="s">
        <v>273</v>
      </c>
      <c r="D351" s="16" t="s">
        <v>204</v>
      </c>
      <c r="E351" s="16" t="s">
        <v>74</v>
      </c>
      <c r="F351" s="16" t="s">
        <v>131</v>
      </c>
      <c r="G351" s="16" t="s">
        <v>124</v>
      </c>
      <c r="H351" t="s">
        <v>846</v>
      </c>
      <c r="I351" s="16" t="s">
        <v>85</v>
      </c>
      <c r="J351" s="17" t="s">
        <v>85</v>
      </c>
      <c r="K351" s="18">
        <v>28677</v>
      </c>
      <c r="L351" s="16" t="s">
        <v>98</v>
      </c>
      <c r="M351" s="19">
        <v>2924</v>
      </c>
      <c r="N351" s="21"/>
      <c r="O351" s="36">
        <v>154000000</v>
      </c>
      <c r="P351" s="63">
        <f>[1]!EUROCONVERT(O351,"ITL","EUR")</f>
        <v>79534.36</v>
      </c>
    </row>
    <row r="352" spans="1:16" ht="15">
      <c r="A352" s="16" t="s">
        <v>275</v>
      </c>
      <c r="B352" s="16" t="s">
        <v>196</v>
      </c>
      <c r="C352" s="16" t="s">
        <v>273</v>
      </c>
      <c r="D352" s="16" t="s">
        <v>222</v>
      </c>
      <c r="E352" s="16" t="s">
        <v>74</v>
      </c>
      <c r="F352" s="16" t="s">
        <v>131</v>
      </c>
      <c r="G352" s="16" t="s">
        <v>124</v>
      </c>
      <c r="H352" t="s">
        <v>846</v>
      </c>
      <c r="I352" s="16" t="s">
        <v>85</v>
      </c>
      <c r="J352" s="17" t="s">
        <v>85</v>
      </c>
      <c r="K352" s="18">
        <v>28677</v>
      </c>
      <c r="L352" s="16" t="s">
        <v>98</v>
      </c>
      <c r="M352" s="19">
        <v>2927</v>
      </c>
      <c r="N352" s="21"/>
      <c r="O352" s="36">
        <v>126000000</v>
      </c>
      <c r="P352" s="63">
        <f>[1]!EUROCONVERT(O352,"ITL","EUR")</f>
        <v>65073.57</v>
      </c>
    </row>
    <row r="353" spans="1:16" ht="15">
      <c r="A353" s="16" t="s">
        <v>275</v>
      </c>
      <c r="B353" s="16" t="s">
        <v>126</v>
      </c>
      <c r="C353" s="16" t="s">
        <v>273</v>
      </c>
      <c r="D353" s="16" t="s">
        <v>221</v>
      </c>
      <c r="E353" s="16" t="s">
        <v>74</v>
      </c>
      <c r="F353" s="16" t="s">
        <v>131</v>
      </c>
      <c r="G353" s="16" t="s">
        <v>124</v>
      </c>
      <c r="H353" t="s">
        <v>846</v>
      </c>
      <c r="I353" s="16" t="s">
        <v>85</v>
      </c>
      <c r="J353" s="17" t="s">
        <v>85</v>
      </c>
      <c r="K353" s="18">
        <v>28677</v>
      </c>
      <c r="L353" s="16" t="s">
        <v>98</v>
      </c>
      <c r="M353" s="19">
        <v>2928</v>
      </c>
      <c r="N353" s="21"/>
      <c r="O353" s="36">
        <v>126000000</v>
      </c>
      <c r="P353" s="63">
        <f>[1]!EUROCONVERT(O353,"ITL","EUR")</f>
        <v>65073.57</v>
      </c>
    </row>
    <row r="354" spans="1:16" ht="15">
      <c r="A354" s="16" t="s">
        <v>275</v>
      </c>
      <c r="B354" s="16" t="s">
        <v>188</v>
      </c>
      <c r="C354" s="16" t="s">
        <v>273</v>
      </c>
      <c r="D354" s="16" t="s">
        <v>207</v>
      </c>
      <c r="E354" s="16" t="s">
        <v>74</v>
      </c>
      <c r="F354" s="16" t="s">
        <v>131</v>
      </c>
      <c r="G354" s="16" t="s">
        <v>124</v>
      </c>
      <c r="H354" t="s">
        <v>846</v>
      </c>
      <c r="I354" s="16" t="s">
        <v>85</v>
      </c>
      <c r="J354" s="17" t="s">
        <v>85</v>
      </c>
      <c r="K354" s="18">
        <v>28677</v>
      </c>
      <c r="L354" s="16" t="s">
        <v>98</v>
      </c>
      <c r="M354" s="19">
        <v>2929</v>
      </c>
      <c r="N354" s="21"/>
      <c r="O354" s="36">
        <v>126000000</v>
      </c>
      <c r="P354" s="63">
        <f>[1]!EUROCONVERT(O354,"ITL","EUR")</f>
        <v>65073.57</v>
      </c>
    </row>
    <row r="355" spans="1:16" ht="15">
      <c r="A355" s="16" t="s">
        <v>275</v>
      </c>
      <c r="B355" s="16" t="s">
        <v>184</v>
      </c>
      <c r="C355" s="16" t="s">
        <v>273</v>
      </c>
      <c r="D355" s="16" t="s">
        <v>205</v>
      </c>
      <c r="E355" s="16" t="s">
        <v>74</v>
      </c>
      <c r="F355" s="16" t="s">
        <v>131</v>
      </c>
      <c r="G355" s="16" t="s">
        <v>124</v>
      </c>
      <c r="H355" t="s">
        <v>846</v>
      </c>
      <c r="I355" s="16" t="s">
        <v>85</v>
      </c>
      <c r="J355" s="17" t="s">
        <v>85</v>
      </c>
      <c r="K355" s="18">
        <v>28677</v>
      </c>
      <c r="L355" s="16" t="s">
        <v>98</v>
      </c>
      <c r="M355" s="19">
        <v>2930</v>
      </c>
      <c r="N355" s="21"/>
      <c r="O355" s="36">
        <v>126000000</v>
      </c>
      <c r="P355" s="63">
        <f>[1]!EUROCONVERT(O355,"ITL","EUR")</f>
        <v>65073.57</v>
      </c>
    </row>
    <row r="356" spans="1:16" ht="15">
      <c r="A356" s="16" t="s">
        <v>275</v>
      </c>
      <c r="B356" s="16" t="s">
        <v>180</v>
      </c>
      <c r="C356" s="16" t="s">
        <v>273</v>
      </c>
      <c r="D356" s="16" t="s">
        <v>203</v>
      </c>
      <c r="E356" s="16" t="s">
        <v>74</v>
      </c>
      <c r="F356" s="16" t="s">
        <v>131</v>
      </c>
      <c r="G356" s="16" t="s">
        <v>124</v>
      </c>
      <c r="H356" t="s">
        <v>846</v>
      </c>
      <c r="I356" s="16" t="s">
        <v>85</v>
      </c>
      <c r="J356" s="17" t="s">
        <v>85</v>
      </c>
      <c r="K356" s="18">
        <v>28677</v>
      </c>
      <c r="L356" s="16" t="s">
        <v>98</v>
      </c>
      <c r="M356" s="19">
        <v>2931</v>
      </c>
      <c r="N356" s="21"/>
      <c r="O356" s="36">
        <v>126000000</v>
      </c>
      <c r="P356" s="63">
        <f>[1]!EUROCONVERT(O356,"ITL","EUR")</f>
        <v>65073.57</v>
      </c>
    </row>
    <row r="357" spans="1:16" ht="15">
      <c r="A357" s="16" t="s">
        <v>275</v>
      </c>
      <c r="B357" s="16" t="s">
        <v>183</v>
      </c>
      <c r="C357" s="16" t="s">
        <v>273</v>
      </c>
      <c r="D357" s="16" t="s">
        <v>191</v>
      </c>
      <c r="E357" s="16" t="s">
        <v>74</v>
      </c>
      <c r="F357" s="16" t="s">
        <v>131</v>
      </c>
      <c r="G357" s="16" t="s">
        <v>124</v>
      </c>
      <c r="H357" t="s">
        <v>846</v>
      </c>
      <c r="I357" s="16" t="s">
        <v>85</v>
      </c>
      <c r="J357" s="17" t="s">
        <v>85</v>
      </c>
      <c r="K357" s="18">
        <v>28677</v>
      </c>
      <c r="L357" s="16" t="s">
        <v>98</v>
      </c>
      <c r="M357" s="19">
        <v>2932</v>
      </c>
      <c r="N357" s="21"/>
      <c r="O357" s="36">
        <v>126000000</v>
      </c>
      <c r="P357" s="63">
        <f>[1]!EUROCONVERT(O357,"ITL","EUR")</f>
        <v>65073.57</v>
      </c>
    </row>
    <row r="358" spans="1:16" ht="15">
      <c r="A358" s="16" t="s">
        <v>275</v>
      </c>
      <c r="B358" s="16" t="s">
        <v>195</v>
      </c>
      <c r="C358" s="16" t="s">
        <v>273</v>
      </c>
      <c r="D358" s="16" t="s">
        <v>219</v>
      </c>
      <c r="E358" s="16" t="s">
        <v>74</v>
      </c>
      <c r="F358" s="16" t="s">
        <v>131</v>
      </c>
      <c r="G358" s="16" t="s">
        <v>124</v>
      </c>
      <c r="H358" t="s">
        <v>846</v>
      </c>
      <c r="I358" s="16" t="s">
        <v>85</v>
      </c>
      <c r="J358" s="17" t="s">
        <v>85</v>
      </c>
      <c r="K358" s="18">
        <v>28677</v>
      </c>
      <c r="L358" s="16" t="s">
        <v>98</v>
      </c>
      <c r="M358" s="19">
        <v>2926</v>
      </c>
      <c r="N358" s="21"/>
      <c r="O358" s="36">
        <v>126000000</v>
      </c>
      <c r="P358" s="63">
        <f>[1]!EUROCONVERT(O358,"ITL","EUR")</f>
        <v>65073.57</v>
      </c>
    </row>
    <row r="359" spans="1:16" ht="15">
      <c r="A359" s="16" t="s">
        <v>275</v>
      </c>
      <c r="B359" s="16" t="s">
        <v>126</v>
      </c>
      <c r="C359" s="16" t="s">
        <v>273</v>
      </c>
      <c r="D359" s="16" t="s">
        <v>224</v>
      </c>
      <c r="E359" s="16" t="s">
        <v>74</v>
      </c>
      <c r="F359" s="16" t="s">
        <v>131</v>
      </c>
      <c r="G359" s="16" t="s">
        <v>124</v>
      </c>
      <c r="H359" t="s">
        <v>846</v>
      </c>
      <c r="I359" s="16" t="s">
        <v>85</v>
      </c>
      <c r="J359" s="17" t="s">
        <v>85</v>
      </c>
      <c r="K359" s="18">
        <v>28677</v>
      </c>
      <c r="L359" s="16" t="s">
        <v>98</v>
      </c>
      <c r="M359" s="19">
        <v>2921</v>
      </c>
      <c r="N359" s="21"/>
      <c r="O359" s="36">
        <v>154000000</v>
      </c>
      <c r="P359" s="63">
        <f>[1]!EUROCONVERT(O359,"ITL","EUR")</f>
        <v>79534.36</v>
      </c>
    </row>
    <row r="360" spans="1:17" s="81" customFormat="1" ht="16.5">
      <c r="A360" s="20" t="s">
        <v>276</v>
      </c>
      <c r="B360" s="20"/>
      <c r="C360" s="20"/>
      <c r="D360" s="20"/>
      <c r="E360" s="20"/>
      <c r="F360" s="20"/>
      <c r="G360" s="20"/>
      <c r="H360" s="20"/>
      <c r="I360" s="20"/>
      <c r="J360" s="87"/>
      <c r="K360" s="88"/>
      <c r="L360" s="20"/>
      <c r="M360" s="89"/>
      <c r="N360" s="90"/>
      <c r="O360" s="179">
        <f>SUBTOTAL(9,O346:O359)</f>
        <v>1960000000</v>
      </c>
      <c r="P360" s="83">
        <f>[1]!EUROCONVERT(O360,"ITL","EUR")</f>
        <v>1012255.52</v>
      </c>
      <c r="Q360" s="163"/>
    </row>
    <row r="361" spans="1:16" ht="15">
      <c r="A361" s="16" t="s">
        <v>277</v>
      </c>
      <c r="B361" s="16" t="s">
        <v>196</v>
      </c>
      <c r="C361" s="16" t="s">
        <v>273</v>
      </c>
      <c r="D361" s="16" t="s">
        <v>186</v>
      </c>
      <c r="E361" s="16" t="s">
        <v>74</v>
      </c>
      <c r="F361" s="16" t="s">
        <v>131</v>
      </c>
      <c r="G361" s="16" t="s">
        <v>124</v>
      </c>
      <c r="H361" t="s">
        <v>846</v>
      </c>
      <c r="I361" s="16" t="s">
        <v>85</v>
      </c>
      <c r="J361" s="17" t="s">
        <v>85</v>
      </c>
      <c r="K361" s="18">
        <v>28677</v>
      </c>
      <c r="L361" s="16" t="s">
        <v>98</v>
      </c>
      <c r="M361" s="19">
        <v>2913</v>
      </c>
      <c r="N361" s="21"/>
      <c r="O361" s="36">
        <v>126000000</v>
      </c>
      <c r="P361" s="63">
        <f>[1]!EUROCONVERT(O361,"ITL","EUR")</f>
        <v>65073.57</v>
      </c>
    </row>
    <row r="362" spans="1:16" ht="15">
      <c r="A362" s="16" t="s">
        <v>277</v>
      </c>
      <c r="B362" s="16" t="s">
        <v>195</v>
      </c>
      <c r="C362" s="16" t="s">
        <v>273</v>
      </c>
      <c r="D362" s="16" t="s">
        <v>192</v>
      </c>
      <c r="E362" s="16" t="s">
        <v>74</v>
      </c>
      <c r="F362" s="16" t="s">
        <v>131</v>
      </c>
      <c r="G362" s="16" t="s">
        <v>124</v>
      </c>
      <c r="H362" t="s">
        <v>846</v>
      </c>
      <c r="I362" s="16" t="s">
        <v>85</v>
      </c>
      <c r="J362" s="17" t="s">
        <v>85</v>
      </c>
      <c r="K362" s="18">
        <v>28677</v>
      </c>
      <c r="L362" s="16" t="s">
        <v>98</v>
      </c>
      <c r="M362" s="19">
        <v>2905</v>
      </c>
      <c r="N362" s="21"/>
      <c r="O362" s="36">
        <v>154000000</v>
      </c>
      <c r="P362" s="63">
        <f>[1]!EUROCONVERT(O362,"ITL","EUR")</f>
        <v>79534.36</v>
      </c>
    </row>
    <row r="363" spans="1:16" ht="15">
      <c r="A363" s="16" t="s">
        <v>277</v>
      </c>
      <c r="B363" s="16" t="s">
        <v>196</v>
      </c>
      <c r="C363" s="16" t="s">
        <v>273</v>
      </c>
      <c r="D363" s="16" t="s">
        <v>187</v>
      </c>
      <c r="E363" s="16" t="s">
        <v>74</v>
      </c>
      <c r="F363" s="16" t="s">
        <v>131</v>
      </c>
      <c r="G363" s="16" t="s">
        <v>124</v>
      </c>
      <c r="H363" t="s">
        <v>846</v>
      </c>
      <c r="I363" s="16" t="s">
        <v>85</v>
      </c>
      <c r="J363" s="17" t="s">
        <v>85</v>
      </c>
      <c r="K363" s="18">
        <v>28677</v>
      </c>
      <c r="L363" s="16" t="s">
        <v>98</v>
      </c>
      <c r="M363" s="19">
        <v>2906</v>
      </c>
      <c r="N363" s="21"/>
      <c r="O363" s="36">
        <v>154000000</v>
      </c>
      <c r="P363" s="63">
        <f>[1]!EUROCONVERT(O363,"ITL","EUR")</f>
        <v>79534.36</v>
      </c>
    </row>
    <row r="364" spans="1:16" ht="15">
      <c r="A364" s="16" t="s">
        <v>277</v>
      </c>
      <c r="B364" s="16" t="s">
        <v>126</v>
      </c>
      <c r="C364" s="16" t="s">
        <v>273</v>
      </c>
      <c r="D364" s="16" t="s">
        <v>194</v>
      </c>
      <c r="E364" s="16" t="s">
        <v>74</v>
      </c>
      <c r="F364" s="16" t="s">
        <v>131</v>
      </c>
      <c r="G364" s="16" t="s">
        <v>124</v>
      </c>
      <c r="H364" t="s">
        <v>846</v>
      </c>
      <c r="I364" s="16" t="s">
        <v>85</v>
      </c>
      <c r="J364" s="17" t="s">
        <v>85</v>
      </c>
      <c r="K364" s="18">
        <v>28677</v>
      </c>
      <c r="L364" s="16" t="s">
        <v>98</v>
      </c>
      <c r="M364" s="19">
        <v>2907</v>
      </c>
      <c r="N364" s="21"/>
      <c r="O364" s="36">
        <v>154000000</v>
      </c>
      <c r="P364" s="63">
        <f>[1]!EUROCONVERT(O364,"ITL","EUR")</f>
        <v>79534.36</v>
      </c>
    </row>
    <row r="365" spans="1:16" ht="15">
      <c r="A365" s="16" t="s">
        <v>277</v>
      </c>
      <c r="B365" s="16" t="s">
        <v>188</v>
      </c>
      <c r="C365" s="16" t="s">
        <v>273</v>
      </c>
      <c r="D365" s="16" t="s">
        <v>181</v>
      </c>
      <c r="E365" s="16" t="s">
        <v>74</v>
      </c>
      <c r="F365" s="16" t="s">
        <v>131</v>
      </c>
      <c r="G365" s="16" t="s">
        <v>124</v>
      </c>
      <c r="H365" t="s">
        <v>846</v>
      </c>
      <c r="I365" s="16" t="s">
        <v>85</v>
      </c>
      <c r="J365" s="17" t="s">
        <v>85</v>
      </c>
      <c r="K365" s="18">
        <v>28677</v>
      </c>
      <c r="L365" s="16" t="s">
        <v>98</v>
      </c>
      <c r="M365" s="19">
        <v>2908</v>
      </c>
      <c r="N365" s="21"/>
      <c r="O365" s="36">
        <v>154000000</v>
      </c>
      <c r="P365" s="63">
        <f>[1]!EUROCONVERT(O365,"ITL","EUR")</f>
        <v>79534.36</v>
      </c>
    </row>
    <row r="366" spans="1:16" ht="15">
      <c r="A366" s="16" t="s">
        <v>277</v>
      </c>
      <c r="B366" s="16" t="s">
        <v>184</v>
      </c>
      <c r="C366" s="16" t="s">
        <v>273</v>
      </c>
      <c r="D366" s="16" t="s">
        <v>195</v>
      </c>
      <c r="E366" s="16" t="s">
        <v>74</v>
      </c>
      <c r="F366" s="16" t="s">
        <v>131</v>
      </c>
      <c r="G366" s="16" t="s">
        <v>124</v>
      </c>
      <c r="H366" t="s">
        <v>846</v>
      </c>
      <c r="I366" s="16" t="s">
        <v>85</v>
      </c>
      <c r="J366" s="17" t="s">
        <v>85</v>
      </c>
      <c r="K366" s="18">
        <v>28677</v>
      </c>
      <c r="L366" s="16" t="s">
        <v>98</v>
      </c>
      <c r="M366" s="19">
        <v>2909</v>
      </c>
      <c r="N366" s="21"/>
      <c r="O366" s="36">
        <v>154000000</v>
      </c>
      <c r="P366" s="63">
        <f>[1]!EUROCONVERT(O366,"ITL","EUR")</f>
        <v>79534.36</v>
      </c>
    </row>
    <row r="367" spans="1:16" ht="15">
      <c r="A367" s="16" t="s">
        <v>277</v>
      </c>
      <c r="B367" s="16" t="s">
        <v>180</v>
      </c>
      <c r="C367" s="16" t="s">
        <v>273</v>
      </c>
      <c r="D367" s="16" t="s">
        <v>126</v>
      </c>
      <c r="E367" s="16" t="s">
        <v>74</v>
      </c>
      <c r="F367" s="16" t="s">
        <v>131</v>
      </c>
      <c r="G367" s="16" t="s">
        <v>124</v>
      </c>
      <c r="H367" t="s">
        <v>846</v>
      </c>
      <c r="I367" s="16" t="s">
        <v>85</v>
      </c>
      <c r="J367" s="17" t="s">
        <v>85</v>
      </c>
      <c r="K367" s="18">
        <v>28677</v>
      </c>
      <c r="L367" s="16" t="s">
        <v>98</v>
      </c>
      <c r="M367" s="19">
        <v>2910</v>
      </c>
      <c r="N367" s="21"/>
      <c r="O367" s="36">
        <v>154000000</v>
      </c>
      <c r="P367" s="63">
        <f>[1]!EUROCONVERT(O367,"ITL","EUR")</f>
        <v>79534.36</v>
      </c>
    </row>
    <row r="368" spans="1:16" ht="15">
      <c r="A368" s="16" t="s">
        <v>277</v>
      </c>
      <c r="B368" s="16" t="s">
        <v>195</v>
      </c>
      <c r="C368" s="16" t="s">
        <v>273</v>
      </c>
      <c r="D368" s="16" t="s">
        <v>193</v>
      </c>
      <c r="E368" s="16" t="s">
        <v>74</v>
      </c>
      <c r="F368" s="16" t="s">
        <v>131</v>
      </c>
      <c r="G368" s="16" t="s">
        <v>124</v>
      </c>
      <c r="H368" t="s">
        <v>846</v>
      </c>
      <c r="I368" s="16" t="s">
        <v>85</v>
      </c>
      <c r="J368" s="17" t="s">
        <v>85</v>
      </c>
      <c r="K368" s="18">
        <v>28677</v>
      </c>
      <c r="L368" s="16" t="s">
        <v>98</v>
      </c>
      <c r="M368" s="19">
        <v>2912</v>
      </c>
      <c r="N368" s="21"/>
      <c r="O368" s="36">
        <v>126000000</v>
      </c>
      <c r="P368" s="63">
        <f>[1]!EUROCONVERT(O368,"ITL","EUR")</f>
        <v>65073.57</v>
      </c>
    </row>
    <row r="369" spans="1:16" ht="15">
      <c r="A369" s="16" t="s">
        <v>277</v>
      </c>
      <c r="B369" s="16" t="s">
        <v>126</v>
      </c>
      <c r="C369" s="16" t="s">
        <v>273</v>
      </c>
      <c r="D369" s="16" t="s">
        <v>98</v>
      </c>
      <c r="E369" s="16" t="s">
        <v>74</v>
      </c>
      <c r="F369" s="16" t="s">
        <v>131</v>
      </c>
      <c r="G369" s="16" t="s">
        <v>124</v>
      </c>
      <c r="H369" t="s">
        <v>846</v>
      </c>
      <c r="I369" s="16" t="s">
        <v>85</v>
      </c>
      <c r="J369" s="17" t="s">
        <v>85</v>
      </c>
      <c r="K369" s="18">
        <v>28677</v>
      </c>
      <c r="L369" s="16" t="s">
        <v>98</v>
      </c>
      <c r="M369" s="19">
        <v>2914</v>
      </c>
      <c r="N369" s="21"/>
      <c r="O369" s="36">
        <v>126000000</v>
      </c>
      <c r="P369" s="63">
        <f>[1]!EUROCONVERT(O369,"ITL","EUR")</f>
        <v>65073.57</v>
      </c>
    </row>
    <row r="370" spans="1:16" ht="15">
      <c r="A370" s="16" t="s">
        <v>277</v>
      </c>
      <c r="B370" s="16" t="s">
        <v>188</v>
      </c>
      <c r="C370" s="16" t="s">
        <v>273</v>
      </c>
      <c r="D370" s="16" t="s">
        <v>185</v>
      </c>
      <c r="E370" s="16" t="s">
        <v>74</v>
      </c>
      <c r="F370" s="16" t="s">
        <v>131</v>
      </c>
      <c r="G370" s="16" t="s">
        <v>124</v>
      </c>
      <c r="H370" t="s">
        <v>846</v>
      </c>
      <c r="I370" s="16" t="s">
        <v>85</v>
      </c>
      <c r="J370" s="17" t="s">
        <v>85</v>
      </c>
      <c r="K370" s="18">
        <v>28677</v>
      </c>
      <c r="L370" s="16" t="s">
        <v>98</v>
      </c>
      <c r="M370" s="19">
        <v>2915</v>
      </c>
      <c r="N370" s="21"/>
      <c r="O370" s="36">
        <v>126000000</v>
      </c>
      <c r="P370" s="63">
        <f>[1]!EUROCONVERT(O370,"ITL","EUR")</f>
        <v>65073.57</v>
      </c>
    </row>
    <row r="371" spans="1:16" ht="15">
      <c r="A371" s="16" t="s">
        <v>277</v>
      </c>
      <c r="B371" s="16" t="s">
        <v>184</v>
      </c>
      <c r="C371" s="16" t="s">
        <v>273</v>
      </c>
      <c r="D371" s="16" t="s">
        <v>196</v>
      </c>
      <c r="E371" s="16" t="s">
        <v>74</v>
      </c>
      <c r="F371" s="16" t="s">
        <v>131</v>
      </c>
      <c r="G371" s="16" t="s">
        <v>124</v>
      </c>
      <c r="H371" t="s">
        <v>846</v>
      </c>
      <c r="I371" s="16" t="s">
        <v>85</v>
      </c>
      <c r="J371" s="17" t="s">
        <v>85</v>
      </c>
      <c r="K371" s="18">
        <v>28677</v>
      </c>
      <c r="L371" s="16" t="s">
        <v>98</v>
      </c>
      <c r="M371" s="19">
        <v>2916</v>
      </c>
      <c r="N371" s="21"/>
      <c r="O371" s="36">
        <v>126000000</v>
      </c>
      <c r="P371" s="63">
        <f>[1]!EUROCONVERT(O371,"ITL","EUR")</f>
        <v>65073.57</v>
      </c>
    </row>
    <row r="372" spans="1:16" ht="15">
      <c r="A372" s="16" t="s">
        <v>277</v>
      </c>
      <c r="B372" s="16" t="s">
        <v>180</v>
      </c>
      <c r="C372" s="16" t="s">
        <v>273</v>
      </c>
      <c r="D372" s="16" t="s">
        <v>188</v>
      </c>
      <c r="E372" s="16" t="s">
        <v>74</v>
      </c>
      <c r="F372" s="16" t="s">
        <v>131</v>
      </c>
      <c r="G372" s="16" t="s">
        <v>124</v>
      </c>
      <c r="H372" t="s">
        <v>846</v>
      </c>
      <c r="I372" s="16" t="s">
        <v>85</v>
      </c>
      <c r="J372" s="17" t="s">
        <v>85</v>
      </c>
      <c r="K372" s="18">
        <v>28677</v>
      </c>
      <c r="L372" s="16" t="s">
        <v>98</v>
      </c>
      <c r="M372" s="19">
        <v>2917</v>
      </c>
      <c r="N372" s="21"/>
      <c r="O372" s="36">
        <v>126000000</v>
      </c>
      <c r="P372" s="63">
        <f>[1]!EUROCONVERT(O372,"ITL","EUR")</f>
        <v>65073.57</v>
      </c>
    </row>
    <row r="373" spans="1:16" ht="15">
      <c r="A373" s="16" t="s">
        <v>277</v>
      </c>
      <c r="B373" s="16" t="s">
        <v>183</v>
      </c>
      <c r="C373" s="16" t="s">
        <v>273</v>
      </c>
      <c r="D373" s="16" t="s">
        <v>180</v>
      </c>
      <c r="E373" s="16" t="s">
        <v>74</v>
      </c>
      <c r="F373" s="16" t="s">
        <v>131</v>
      </c>
      <c r="G373" s="16" t="s">
        <v>124</v>
      </c>
      <c r="H373" t="s">
        <v>846</v>
      </c>
      <c r="I373" s="16" t="s">
        <v>85</v>
      </c>
      <c r="J373" s="17" t="s">
        <v>85</v>
      </c>
      <c r="K373" s="18">
        <v>28677</v>
      </c>
      <c r="L373" s="16" t="s">
        <v>98</v>
      </c>
      <c r="M373" s="19">
        <v>2918</v>
      </c>
      <c r="N373" s="21"/>
      <c r="O373" s="36">
        <v>126000000</v>
      </c>
      <c r="P373" s="63">
        <f>[1]!EUROCONVERT(O373,"ITL","EUR")</f>
        <v>65073.57</v>
      </c>
    </row>
    <row r="374" spans="1:16" ht="15">
      <c r="A374" s="16" t="s">
        <v>277</v>
      </c>
      <c r="B374" s="16" t="s">
        <v>183</v>
      </c>
      <c r="C374" s="16" t="s">
        <v>273</v>
      </c>
      <c r="D374" s="16" t="s">
        <v>184</v>
      </c>
      <c r="E374" s="16" t="s">
        <v>74</v>
      </c>
      <c r="F374" s="16" t="s">
        <v>131</v>
      </c>
      <c r="G374" s="16" t="s">
        <v>124</v>
      </c>
      <c r="H374" t="s">
        <v>846</v>
      </c>
      <c r="I374" s="16" t="s">
        <v>85</v>
      </c>
      <c r="J374" s="17" t="s">
        <v>85</v>
      </c>
      <c r="K374" s="18">
        <v>28677</v>
      </c>
      <c r="L374" s="16" t="s">
        <v>98</v>
      </c>
      <c r="M374" s="19">
        <v>2911</v>
      </c>
      <c r="N374" s="21"/>
      <c r="O374" s="36">
        <v>154000000</v>
      </c>
      <c r="P374" s="63">
        <f>[1]!EUROCONVERT(O374,"ITL","EUR")</f>
        <v>79534.36</v>
      </c>
    </row>
    <row r="375" spans="1:17" s="94" customFormat="1" ht="16.5">
      <c r="A375" s="97" t="s">
        <v>278</v>
      </c>
      <c r="B375" s="97"/>
      <c r="C375" s="97"/>
      <c r="D375" s="97"/>
      <c r="E375" s="97"/>
      <c r="F375" s="97"/>
      <c r="G375" s="97"/>
      <c r="H375" s="97"/>
      <c r="I375" s="97"/>
      <c r="J375" s="98"/>
      <c r="K375" s="99"/>
      <c r="L375" s="97"/>
      <c r="M375" s="100"/>
      <c r="N375" s="101"/>
      <c r="O375" s="177">
        <f>SUBTOTAL(9,O361:O374)</f>
        <v>1960000000</v>
      </c>
      <c r="P375" s="102">
        <f>[1]!EUROCONVERT(O375,"ITL","EUR")</f>
        <v>1012255.52</v>
      </c>
      <c r="Q375" s="165">
        <v>1012255.52</v>
      </c>
    </row>
    <row r="376" spans="1:17" s="81" customFormat="1" ht="16.5">
      <c r="A376" s="20"/>
      <c r="B376" s="20"/>
      <c r="C376" s="20"/>
      <c r="D376" s="20"/>
      <c r="E376" s="20"/>
      <c r="F376" s="20"/>
      <c r="G376" s="20"/>
      <c r="H376" s="20"/>
      <c r="I376" s="20"/>
      <c r="J376" s="87"/>
      <c r="K376" s="88"/>
      <c r="L376" s="20"/>
      <c r="M376" s="89"/>
      <c r="N376" s="90"/>
      <c r="O376" s="179"/>
      <c r="P376" s="83"/>
      <c r="Q376" s="163"/>
    </row>
    <row r="377" spans="1:16" ht="15">
      <c r="A377" s="24" t="s">
        <v>281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35"/>
      <c r="P377" s="63"/>
    </row>
    <row r="378" spans="1:16" ht="15">
      <c r="A378" s="16" t="s">
        <v>282</v>
      </c>
      <c r="B378" s="16" t="s">
        <v>181</v>
      </c>
      <c r="C378" s="16" t="s">
        <v>85</v>
      </c>
      <c r="D378" s="16" t="s">
        <v>85</v>
      </c>
      <c r="E378" s="16" t="s">
        <v>283</v>
      </c>
      <c r="F378" s="16" t="s">
        <v>131</v>
      </c>
      <c r="G378" s="16" t="s">
        <v>124</v>
      </c>
      <c r="H378" t="s">
        <v>846</v>
      </c>
      <c r="I378" s="16" t="s">
        <v>85</v>
      </c>
      <c r="J378" s="17" t="s">
        <v>85</v>
      </c>
      <c r="K378" s="18">
        <v>32241</v>
      </c>
      <c r="L378" s="16" t="s">
        <v>98</v>
      </c>
      <c r="M378" s="19">
        <v>1703</v>
      </c>
      <c r="N378" s="21"/>
      <c r="O378" s="36">
        <v>182000000</v>
      </c>
      <c r="P378" s="63">
        <f>[1]!EUROCONVERT(O378,"ITL","EUR")</f>
        <v>93995.16</v>
      </c>
    </row>
    <row r="379" spans="1:16" ht="15">
      <c r="A379" s="16" t="s">
        <v>282</v>
      </c>
      <c r="B379" s="16" t="s">
        <v>98</v>
      </c>
      <c r="C379" s="16" t="s">
        <v>85</v>
      </c>
      <c r="D379" s="16" t="s">
        <v>85</v>
      </c>
      <c r="E379" s="16" t="s">
        <v>283</v>
      </c>
      <c r="F379" s="16" t="s">
        <v>131</v>
      </c>
      <c r="G379" s="16" t="s">
        <v>124</v>
      </c>
      <c r="H379" t="s">
        <v>846</v>
      </c>
      <c r="I379" s="16" t="s">
        <v>85</v>
      </c>
      <c r="J379" s="17" t="s">
        <v>85</v>
      </c>
      <c r="K379" s="18">
        <v>32241</v>
      </c>
      <c r="L379" s="16" t="s">
        <v>98</v>
      </c>
      <c r="M379" s="19">
        <v>1697</v>
      </c>
      <c r="N379" s="21"/>
      <c r="O379" s="36">
        <v>154000000</v>
      </c>
      <c r="P379" s="63">
        <f>[1]!EUROCONVERT(O379,"ITL","EUR")</f>
        <v>79534.36</v>
      </c>
    </row>
    <row r="380" spans="1:16" ht="15">
      <c r="A380" s="16" t="s">
        <v>282</v>
      </c>
      <c r="B380" s="16" t="s">
        <v>98</v>
      </c>
      <c r="C380" s="16" t="s">
        <v>85</v>
      </c>
      <c r="D380" s="16" t="s">
        <v>85</v>
      </c>
      <c r="E380" s="16" t="s">
        <v>283</v>
      </c>
      <c r="F380" s="16" t="s">
        <v>131</v>
      </c>
      <c r="G380" s="16" t="s">
        <v>124</v>
      </c>
      <c r="H380" t="s">
        <v>846</v>
      </c>
      <c r="I380" s="16" t="s">
        <v>85</v>
      </c>
      <c r="J380" s="17" t="s">
        <v>85</v>
      </c>
      <c r="K380" s="18">
        <v>32241</v>
      </c>
      <c r="L380" s="16" t="s">
        <v>98</v>
      </c>
      <c r="M380" s="19">
        <v>1698</v>
      </c>
      <c r="N380" s="21"/>
      <c r="O380" s="36">
        <v>154000000</v>
      </c>
      <c r="P380" s="63">
        <f>[1]!EUROCONVERT(O380,"ITL","EUR")</f>
        <v>79534.36</v>
      </c>
    </row>
    <row r="381" spans="1:16" ht="15">
      <c r="A381" s="16" t="s">
        <v>282</v>
      </c>
      <c r="B381" s="16" t="s">
        <v>98</v>
      </c>
      <c r="C381" s="16" t="s">
        <v>85</v>
      </c>
      <c r="D381" s="16" t="s">
        <v>85</v>
      </c>
      <c r="E381" s="16" t="s">
        <v>283</v>
      </c>
      <c r="F381" s="16" t="s">
        <v>131</v>
      </c>
      <c r="G381" s="16" t="s">
        <v>124</v>
      </c>
      <c r="H381" t="s">
        <v>846</v>
      </c>
      <c r="I381" s="16" t="s">
        <v>85</v>
      </c>
      <c r="J381" s="17" t="s">
        <v>85</v>
      </c>
      <c r="K381" s="18">
        <v>32241</v>
      </c>
      <c r="L381" s="16" t="s">
        <v>98</v>
      </c>
      <c r="M381" s="19">
        <v>1699</v>
      </c>
      <c r="N381" s="21"/>
      <c r="O381" s="36">
        <v>154000000</v>
      </c>
      <c r="P381" s="63">
        <f>[1]!EUROCONVERT(O381,"ITL","EUR")</f>
        <v>79534.36</v>
      </c>
    </row>
    <row r="382" spans="1:16" ht="15">
      <c r="A382" s="16" t="s">
        <v>282</v>
      </c>
      <c r="B382" s="16" t="s">
        <v>98</v>
      </c>
      <c r="C382" s="16" t="s">
        <v>85</v>
      </c>
      <c r="D382" s="16" t="s">
        <v>85</v>
      </c>
      <c r="E382" s="16" t="s">
        <v>283</v>
      </c>
      <c r="F382" s="16" t="s">
        <v>131</v>
      </c>
      <c r="G382" s="16" t="s">
        <v>124</v>
      </c>
      <c r="H382" t="s">
        <v>846</v>
      </c>
      <c r="I382" s="16" t="s">
        <v>85</v>
      </c>
      <c r="J382" s="17" t="s">
        <v>85</v>
      </c>
      <c r="K382" s="18">
        <v>32241</v>
      </c>
      <c r="L382" s="16" t="s">
        <v>98</v>
      </c>
      <c r="M382" s="19">
        <v>1700</v>
      </c>
      <c r="N382" s="21"/>
      <c r="O382" s="36">
        <v>154000000</v>
      </c>
      <c r="P382" s="63">
        <f>[1]!EUROCONVERT(O382,"ITL","EUR")</f>
        <v>79534.36</v>
      </c>
    </row>
    <row r="383" spans="1:16" ht="15">
      <c r="A383" s="16" t="s">
        <v>282</v>
      </c>
      <c r="B383" s="16" t="s">
        <v>181</v>
      </c>
      <c r="C383" s="16" t="s">
        <v>85</v>
      </c>
      <c r="D383" s="16" t="s">
        <v>85</v>
      </c>
      <c r="E383" s="16" t="s">
        <v>283</v>
      </c>
      <c r="F383" s="16" t="s">
        <v>131</v>
      </c>
      <c r="G383" s="16" t="s">
        <v>124</v>
      </c>
      <c r="H383" t="s">
        <v>846</v>
      </c>
      <c r="I383" s="16" t="s">
        <v>85</v>
      </c>
      <c r="J383" s="17" t="s">
        <v>85</v>
      </c>
      <c r="K383" s="18">
        <v>32241</v>
      </c>
      <c r="L383" s="16" t="s">
        <v>98</v>
      </c>
      <c r="M383" s="19">
        <v>1702</v>
      </c>
      <c r="N383" s="21"/>
      <c r="O383" s="36">
        <v>182000000</v>
      </c>
      <c r="P383" s="63">
        <f>[1]!EUROCONVERT(O383,"ITL","EUR")</f>
        <v>93995.16</v>
      </c>
    </row>
    <row r="384" spans="1:16" ht="15">
      <c r="A384" s="16" t="s">
        <v>282</v>
      </c>
      <c r="B384" s="16" t="s">
        <v>185</v>
      </c>
      <c r="C384" s="16" t="s">
        <v>85</v>
      </c>
      <c r="D384" s="16" t="s">
        <v>85</v>
      </c>
      <c r="E384" s="16" t="s">
        <v>283</v>
      </c>
      <c r="F384" s="16" t="s">
        <v>131</v>
      </c>
      <c r="G384" s="16" t="s">
        <v>124</v>
      </c>
      <c r="H384" t="s">
        <v>846</v>
      </c>
      <c r="I384" s="16" t="s">
        <v>85</v>
      </c>
      <c r="J384" s="17" t="s">
        <v>85</v>
      </c>
      <c r="K384" s="18">
        <v>32241</v>
      </c>
      <c r="L384" s="16" t="s">
        <v>98</v>
      </c>
      <c r="M384" s="19">
        <v>1704</v>
      </c>
      <c r="N384" s="21"/>
      <c r="O384" s="36">
        <v>182000000</v>
      </c>
      <c r="P384" s="63">
        <f>[1]!EUROCONVERT(O384,"ITL","EUR")</f>
        <v>93995.16</v>
      </c>
    </row>
    <row r="385" spans="1:16" ht="15">
      <c r="A385" s="16" t="s">
        <v>282</v>
      </c>
      <c r="B385" s="16" t="s">
        <v>195</v>
      </c>
      <c r="C385" s="16" t="s">
        <v>85</v>
      </c>
      <c r="D385" s="16" t="s">
        <v>85</v>
      </c>
      <c r="E385" s="16" t="s">
        <v>283</v>
      </c>
      <c r="F385" s="16" t="s">
        <v>131</v>
      </c>
      <c r="G385" s="16" t="s">
        <v>124</v>
      </c>
      <c r="H385" t="s">
        <v>846</v>
      </c>
      <c r="I385" s="16" t="s">
        <v>85</v>
      </c>
      <c r="J385" s="17" t="s">
        <v>85</v>
      </c>
      <c r="K385" s="18">
        <v>32241</v>
      </c>
      <c r="L385" s="16" t="s">
        <v>98</v>
      </c>
      <c r="M385" s="19">
        <v>1705</v>
      </c>
      <c r="N385" s="21"/>
      <c r="O385" s="36">
        <v>182000000</v>
      </c>
      <c r="P385" s="63">
        <f>[1]!EUROCONVERT(O385,"ITL","EUR")</f>
        <v>93995.16</v>
      </c>
    </row>
    <row r="386" spans="1:16" ht="15">
      <c r="A386" s="16" t="s">
        <v>282</v>
      </c>
      <c r="B386" s="16" t="s">
        <v>196</v>
      </c>
      <c r="C386" s="16" t="s">
        <v>85</v>
      </c>
      <c r="D386" s="16" t="s">
        <v>85</v>
      </c>
      <c r="E386" s="16" t="s">
        <v>283</v>
      </c>
      <c r="F386" s="16" t="s">
        <v>131</v>
      </c>
      <c r="G386" s="16" t="s">
        <v>124</v>
      </c>
      <c r="H386" t="s">
        <v>846</v>
      </c>
      <c r="I386" s="16" t="s">
        <v>85</v>
      </c>
      <c r="J386" s="17" t="s">
        <v>85</v>
      </c>
      <c r="K386" s="18">
        <v>32241</v>
      </c>
      <c r="L386" s="16" t="s">
        <v>98</v>
      </c>
      <c r="M386" s="19">
        <v>1706</v>
      </c>
      <c r="N386" s="21"/>
      <c r="O386" s="36">
        <v>182000000</v>
      </c>
      <c r="P386" s="63">
        <f>[1]!EUROCONVERT(O386,"ITL","EUR")</f>
        <v>93995.16</v>
      </c>
    </row>
    <row r="387" spans="1:16" ht="15">
      <c r="A387" s="16" t="s">
        <v>282</v>
      </c>
      <c r="B387" s="16" t="s">
        <v>126</v>
      </c>
      <c r="C387" s="16" t="s">
        <v>85</v>
      </c>
      <c r="D387" s="16" t="s">
        <v>85</v>
      </c>
      <c r="E387" s="16" t="s">
        <v>283</v>
      </c>
      <c r="F387" s="16" t="s">
        <v>131</v>
      </c>
      <c r="G387" s="16" t="s">
        <v>124</v>
      </c>
      <c r="H387" t="s">
        <v>846</v>
      </c>
      <c r="I387" s="16" t="s">
        <v>85</v>
      </c>
      <c r="J387" s="17" t="s">
        <v>85</v>
      </c>
      <c r="K387" s="18">
        <v>32241</v>
      </c>
      <c r="L387" s="16" t="s">
        <v>98</v>
      </c>
      <c r="M387" s="19">
        <v>1707</v>
      </c>
      <c r="N387" s="21"/>
      <c r="O387" s="36">
        <v>182000000</v>
      </c>
      <c r="P387" s="63">
        <f>[1]!EUROCONVERT(O387,"ITL","EUR")</f>
        <v>93995.16</v>
      </c>
    </row>
    <row r="388" spans="1:16" ht="15">
      <c r="A388" s="16" t="s">
        <v>282</v>
      </c>
      <c r="B388" s="16" t="s">
        <v>188</v>
      </c>
      <c r="C388" s="16" t="s">
        <v>85</v>
      </c>
      <c r="D388" s="16" t="s">
        <v>85</v>
      </c>
      <c r="E388" s="16" t="s">
        <v>283</v>
      </c>
      <c r="F388" s="16" t="s">
        <v>131</v>
      </c>
      <c r="G388" s="16" t="s">
        <v>124</v>
      </c>
      <c r="H388" t="s">
        <v>846</v>
      </c>
      <c r="I388" s="16" t="s">
        <v>85</v>
      </c>
      <c r="J388" s="17" t="s">
        <v>85</v>
      </c>
      <c r="K388" s="18">
        <v>32241</v>
      </c>
      <c r="L388" s="16" t="s">
        <v>98</v>
      </c>
      <c r="M388" s="19">
        <v>1708</v>
      </c>
      <c r="N388" s="21"/>
      <c r="O388" s="36">
        <v>182000000</v>
      </c>
      <c r="P388" s="63">
        <f>[1]!EUROCONVERT(O388,"ITL","EUR")</f>
        <v>93995.16</v>
      </c>
    </row>
    <row r="389" spans="1:16" ht="15">
      <c r="A389" s="16" t="s">
        <v>282</v>
      </c>
      <c r="B389" s="16" t="s">
        <v>180</v>
      </c>
      <c r="C389" s="16" t="s">
        <v>85</v>
      </c>
      <c r="D389" s="16" t="s">
        <v>85</v>
      </c>
      <c r="E389" s="16" t="s">
        <v>283</v>
      </c>
      <c r="F389" s="16" t="s">
        <v>131</v>
      </c>
      <c r="G389" s="16" t="s">
        <v>124</v>
      </c>
      <c r="H389" t="s">
        <v>846</v>
      </c>
      <c r="I389" s="16" t="s">
        <v>85</v>
      </c>
      <c r="J389" s="17" t="s">
        <v>85</v>
      </c>
      <c r="K389" s="18">
        <v>32241</v>
      </c>
      <c r="L389" s="16" t="s">
        <v>98</v>
      </c>
      <c r="M389" s="19">
        <v>1709</v>
      </c>
      <c r="N389" s="21"/>
      <c r="O389" s="36">
        <v>182000000</v>
      </c>
      <c r="P389" s="63">
        <f>[1]!EUROCONVERT(O389,"ITL","EUR")</f>
        <v>93995.16</v>
      </c>
    </row>
    <row r="390" spans="1:16" ht="15">
      <c r="A390" s="16" t="s">
        <v>282</v>
      </c>
      <c r="B390" s="16" t="s">
        <v>183</v>
      </c>
      <c r="C390" s="16" t="s">
        <v>85</v>
      </c>
      <c r="D390" s="16" t="s">
        <v>85</v>
      </c>
      <c r="E390" s="16" t="s">
        <v>283</v>
      </c>
      <c r="F390" s="16" t="s">
        <v>131</v>
      </c>
      <c r="G390" s="16" t="s">
        <v>124</v>
      </c>
      <c r="H390" t="s">
        <v>846</v>
      </c>
      <c r="I390" s="16" t="s">
        <v>85</v>
      </c>
      <c r="J390" s="17" t="s">
        <v>85</v>
      </c>
      <c r="K390" s="18">
        <v>32241</v>
      </c>
      <c r="L390" s="16" t="s">
        <v>98</v>
      </c>
      <c r="M390" s="19">
        <v>1710</v>
      </c>
      <c r="N390" s="21"/>
      <c r="O390" s="36">
        <v>182000000</v>
      </c>
      <c r="P390" s="63">
        <f>[1]!EUROCONVERT(O390,"ITL","EUR")</f>
        <v>93995.16</v>
      </c>
    </row>
    <row r="391" spans="1:16" ht="15">
      <c r="A391" s="16" t="s">
        <v>282</v>
      </c>
      <c r="B391" s="16" t="s">
        <v>181</v>
      </c>
      <c r="C391" s="16" t="s">
        <v>85</v>
      </c>
      <c r="D391" s="16" t="s">
        <v>85</v>
      </c>
      <c r="E391" s="16" t="s">
        <v>283</v>
      </c>
      <c r="F391" s="16" t="s">
        <v>131</v>
      </c>
      <c r="G391" s="16" t="s">
        <v>124</v>
      </c>
      <c r="H391" t="s">
        <v>846</v>
      </c>
      <c r="I391" s="16" t="s">
        <v>85</v>
      </c>
      <c r="J391" s="17" t="s">
        <v>85</v>
      </c>
      <c r="K391" s="18">
        <v>32241</v>
      </c>
      <c r="L391" s="16" t="s">
        <v>98</v>
      </c>
      <c r="M391" s="19">
        <v>1701</v>
      </c>
      <c r="N391" s="21"/>
      <c r="O391" s="36">
        <v>182000000</v>
      </c>
      <c r="P391" s="63">
        <f>[1]!EUROCONVERT(O391,"ITL","EUR")</f>
        <v>93995.16</v>
      </c>
    </row>
    <row r="392" spans="1:17" s="81" customFormat="1" ht="16.5">
      <c r="A392" s="20" t="s">
        <v>284</v>
      </c>
      <c r="B392" s="20"/>
      <c r="C392" s="20"/>
      <c r="D392" s="20"/>
      <c r="E392" s="20"/>
      <c r="F392" s="20"/>
      <c r="G392" s="20"/>
      <c r="H392" s="20"/>
      <c r="I392" s="20"/>
      <c r="J392" s="87"/>
      <c r="K392" s="88"/>
      <c r="L392" s="20"/>
      <c r="M392" s="89"/>
      <c r="N392" s="90"/>
      <c r="O392" s="179">
        <f>SUBTOTAL(9,O378:O391)</f>
        <v>2436000000</v>
      </c>
      <c r="P392" s="83">
        <f>[1]!EUROCONVERT(O392,"ITL","EUR")</f>
        <v>1258089.01</v>
      </c>
      <c r="Q392" s="163"/>
    </row>
    <row r="393" spans="1:16" ht="15">
      <c r="A393" s="16" t="s">
        <v>285</v>
      </c>
      <c r="B393" s="16" t="s">
        <v>180</v>
      </c>
      <c r="C393" s="16" t="s">
        <v>286</v>
      </c>
      <c r="D393" s="16" t="s">
        <v>181</v>
      </c>
      <c r="E393" s="16" t="s">
        <v>283</v>
      </c>
      <c r="F393" s="16" t="s">
        <v>131</v>
      </c>
      <c r="G393" s="16" t="s">
        <v>124</v>
      </c>
      <c r="H393" t="s">
        <v>846</v>
      </c>
      <c r="I393" s="16" t="s">
        <v>85</v>
      </c>
      <c r="J393" s="17" t="s">
        <v>85</v>
      </c>
      <c r="K393" s="18">
        <v>33283</v>
      </c>
      <c r="L393" s="16" t="s">
        <v>98</v>
      </c>
      <c r="M393" s="19">
        <v>2698</v>
      </c>
      <c r="N393" s="21"/>
      <c r="O393" s="36">
        <v>168000000</v>
      </c>
      <c r="P393" s="63">
        <f>[1]!EUROCONVERT(O393,"ITL","EUR")</f>
        <v>86764.76</v>
      </c>
    </row>
    <row r="394" spans="1:16" ht="15">
      <c r="A394" s="16" t="s">
        <v>285</v>
      </c>
      <c r="B394" s="16" t="s">
        <v>196</v>
      </c>
      <c r="C394" s="16" t="s">
        <v>286</v>
      </c>
      <c r="D394" s="16" t="s">
        <v>158</v>
      </c>
      <c r="E394" s="16" t="s">
        <v>283</v>
      </c>
      <c r="F394" s="16" t="s">
        <v>131</v>
      </c>
      <c r="G394" s="16" t="s">
        <v>124</v>
      </c>
      <c r="H394" t="s">
        <v>846</v>
      </c>
      <c r="I394" s="16" t="s">
        <v>85</v>
      </c>
      <c r="J394" s="17" t="s">
        <v>85</v>
      </c>
      <c r="K394" s="18">
        <v>33283</v>
      </c>
      <c r="L394" s="16" t="s">
        <v>98</v>
      </c>
      <c r="M394" s="19">
        <v>2706</v>
      </c>
      <c r="N394" s="21"/>
      <c r="O394" s="36">
        <v>168000000</v>
      </c>
      <c r="P394" s="63">
        <f>[1]!EUROCONVERT(O394,"ITL","EUR")</f>
        <v>86764.76</v>
      </c>
    </row>
    <row r="395" spans="1:16" ht="15">
      <c r="A395" s="16" t="s">
        <v>285</v>
      </c>
      <c r="B395" s="16" t="s">
        <v>126</v>
      </c>
      <c r="C395" s="16" t="s">
        <v>286</v>
      </c>
      <c r="D395" s="16" t="s">
        <v>146</v>
      </c>
      <c r="E395" s="16" t="s">
        <v>283</v>
      </c>
      <c r="F395" s="16" t="s">
        <v>131</v>
      </c>
      <c r="G395" s="16" t="s">
        <v>124</v>
      </c>
      <c r="H395" t="s">
        <v>846</v>
      </c>
      <c r="I395" s="16" t="s">
        <v>85</v>
      </c>
      <c r="J395" s="17" t="s">
        <v>85</v>
      </c>
      <c r="K395" s="18">
        <v>33283</v>
      </c>
      <c r="L395" s="16" t="s">
        <v>98</v>
      </c>
      <c r="M395" s="19">
        <v>2704</v>
      </c>
      <c r="N395" s="21"/>
      <c r="O395" s="36">
        <v>168000000</v>
      </c>
      <c r="P395" s="63">
        <f>[1]!EUROCONVERT(O395,"ITL","EUR")</f>
        <v>86764.76</v>
      </c>
    </row>
    <row r="396" spans="1:16" ht="15">
      <c r="A396" s="16" t="s">
        <v>285</v>
      </c>
      <c r="B396" s="16" t="s">
        <v>195</v>
      </c>
      <c r="C396" s="16" t="s">
        <v>286</v>
      </c>
      <c r="D396" s="16" t="s">
        <v>165</v>
      </c>
      <c r="E396" s="16" t="s">
        <v>283</v>
      </c>
      <c r="F396" s="16" t="s">
        <v>131</v>
      </c>
      <c r="G396" s="16" t="s">
        <v>124</v>
      </c>
      <c r="H396" t="s">
        <v>846</v>
      </c>
      <c r="I396" s="16" t="s">
        <v>85</v>
      </c>
      <c r="J396" s="17" t="s">
        <v>85</v>
      </c>
      <c r="K396" s="18">
        <v>33283</v>
      </c>
      <c r="L396" s="16" t="s">
        <v>98</v>
      </c>
      <c r="M396" s="19">
        <v>2707</v>
      </c>
      <c r="N396" s="21"/>
      <c r="O396" s="36">
        <v>168000000</v>
      </c>
      <c r="P396" s="63">
        <f>[1]!EUROCONVERT(O396,"ITL","EUR")</f>
        <v>86764.76</v>
      </c>
    </row>
    <row r="397" spans="1:16" ht="15">
      <c r="A397" s="16" t="s">
        <v>285</v>
      </c>
      <c r="B397" s="16" t="s">
        <v>184</v>
      </c>
      <c r="C397" s="16" t="s">
        <v>286</v>
      </c>
      <c r="D397" s="16" t="s">
        <v>207</v>
      </c>
      <c r="E397" s="16" t="s">
        <v>283</v>
      </c>
      <c r="F397" s="16" t="s">
        <v>131</v>
      </c>
      <c r="G397" s="16" t="s">
        <v>124</v>
      </c>
      <c r="H397" t="s">
        <v>846</v>
      </c>
      <c r="I397" s="16" t="s">
        <v>85</v>
      </c>
      <c r="J397" s="17" t="s">
        <v>85</v>
      </c>
      <c r="K397" s="18">
        <v>33283</v>
      </c>
      <c r="L397" s="16" t="s">
        <v>98</v>
      </c>
      <c r="M397" s="19">
        <v>2700</v>
      </c>
      <c r="N397" s="21"/>
      <c r="O397" s="36">
        <v>168000000</v>
      </c>
      <c r="P397" s="63">
        <f>[1]!EUROCONVERT(O397,"ITL","EUR")</f>
        <v>86764.76</v>
      </c>
    </row>
    <row r="398" spans="1:16" ht="15">
      <c r="A398" s="16" t="s">
        <v>285</v>
      </c>
      <c r="B398" s="16" t="s">
        <v>188</v>
      </c>
      <c r="C398" s="16" t="s">
        <v>286</v>
      </c>
      <c r="D398" s="16" t="s">
        <v>240</v>
      </c>
      <c r="E398" s="16" t="s">
        <v>283</v>
      </c>
      <c r="F398" s="16" t="s">
        <v>131</v>
      </c>
      <c r="G398" s="16" t="s">
        <v>124</v>
      </c>
      <c r="H398" t="s">
        <v>846</v>
      </c>
      <c r="I398" s="16" t="s">
        <v>85</v>
      </c>
      <c r="J398" s="17" t="s">
        <v>85</v>
      </c>
      <c r="K398" s="18">
        <v>33283</v>
      </c>
      <c r="L398" s="16" t="s">
        <v>98</v>
      </c>
      <c r="M398" s="19">
        <v>2702</v>
      </c>
      <c r="N398" s="21"/>
      <c r="O398" s="36">
        <v>168000000</v>
      </c>
      <c r="P398" s="63">
        <f>[1]!EUROCONVERT(O398,"ITL","EUR")</f>
        <v>86764.76</v>
      </c>
    </row>
    <row r="399" spans="1:16" ht="15">
      <c r="A399" s="16" t="s">
        <v>285</v>
      </c>
      <c r="B399" s="16" t="s">
        <v>126</v>
      </c>
      <c r="C399" s="16" t="s">
        <v>286</v>
      </c>
      <c r="D399" s="16" t="s">
        <v>141</v>
      </c>
      <c r="E399" s="16" t="s">
        <v>283</v>
      </c>
      <c r="F399" s="16" t="s">
        <v>131</v>
      </c>
      <c r="G399" s="16" t="s">
        <v>124</v>
      </c>
      <c r="H399" t="s">
        <v>846</v>
      </c>
      <c r="I399" s="16" t="s">
        <v>85</v>
      </c>
      <c r="J399" s="17" t="s">
        <v>85</v>
      </c>
      <c r="K399" s="18">
        <v>33283</v>
      </c>
      <c r="L399" s="16" t="s">
        <v>98</v>
      </c>
      <c r="M399" s="19">
        <v>2703</v>
      </c>
      <c r="N399" s="21"/>
      <c r="O399" s="36">
        <v>168000000</v>
      </c>
      <c r="P399" s="63">
        <f>[1]!EUROCONVERT(O399,"ITL","EUR")</f>
        <v>86764.76</v>
      </c>
    </row>
    <row r="400" spans="1:16" ht="15">
      <c r="A400" s="16" t="s">
        <v>285</v>
      </c>
      <c r="B400" s="16" t="s">
        <v>188</v>
      </c>
      <c r="C400" s="16" t="s">
        <v>286</v>
      </c>
      <c r="D400" s="16" t="s">
        <v>243</v>
      </c>
      <c r="E400" s="16" t="s">
        <v>283</v>
      </c>
      <c r="F400" s="16" t="s">
        <v>131</v>
      </c>
      <c r="G400" s="16" t="s">
        <v>124</v>
      </c>
      <c r="H400" t="s">
        <v>846</v>
      </c>
      <c r="I400" s="16" t="s">
        <v>85</v>
      </c>
      <c r="J400" s="17" t="s">
        <v>85</v>
      </c>
      <c r="K400" s="18">
        <v>33283</v>
      </c>
      <c r="L400" s="16" t="s">
        <v>98</v>
      </c>
      <c r="M400" s="19">
        <v>2701</v>
      </c>
      <c r="N400" s="21"/>
      <c r="O400" s="36">
        <v>168000000</v>
      </c>
      <c r="P400" s="63">
        <f>[1]!EUROCONVERT(O400,"ITL","EUR")</f>
        <v>86764.76</v>
      </c>
    </row>
    <row r="401" spans="1:16" ht="15">
      <c r="A401" s="16" t="s">
        <v>285</v>
      </c>
      <c r="B401" s="16" t="s">
        <v>184</v>
      </c>
      <c r="C401" s="16" t="s">
        <v>286</v>
      </c>
      <c r="D401" s="16" t="s">
        <v>206</v>
      </c>
      <c r="E401" s="16" t="s">
        <v>283</v>
      </c>
      <c r="F401" s="16" t="s">
        <v>131</v>
      </c>
      <c r="G401" s="16" t="s">
        <v>124</v>
      </c>
      <c r="H401" t="s">
        <v>846</v>
      </c>
      <c r="I401" s="16" t="s">
        <v>85</v>
      </c>
      <c r="J401" s="17" t="s">
        <v>85</v>
      </c>
      <c r="K401" s="18">
        <v>33283</v>
      </c>
      <c r="L401" s="16" t="s">
        <v>98</v>
      </c>
      <c r="M401" s="19">
        <v>2699</v>
      </c>
      <c r="N401" s="21"/>
      <c r="O401" s="36">
        <v>168000000</v>
      </c>
      <c r="P401" s="63">
        <f>[1]!EUROCONVERT(O401,"ITL","EUR")</f>
        <v>86764.76</v>
      </c>
    </row>
    <row r="402" spans="1:16" ht="15">
      <c r="A402" s="16" t="s">
        <v>285</v>
      </c>
      <c r="B402" s="16" t="s">
        <v>183</v>
      </c>
      <c r="C402" s="16" t="s">
        <v>286</v>
      </c>
      <c r="D402" s="16" t="s">
        <v>183</v>
      </c>
      <c r="E402" s="16" t="s">
        <v>283</v>
      </c>
      <c r="F402" s="16" t="s">
        <v>131</v>
      </c>
      <c r="G402" s="16" t="s">
        <v>124</v>
      </c>
      <c r="H402" t="s">
        <v>846</v>
      </c>
      <c r="I402" s="16" t="s">
        <v>85</v>
      </c>
      <c r="J402" s="17" t="s">
        <v>85</v>
      </c>
      <c r="K402" s="18">
        <v>33283</v>
      </c>
      <c r="L402" s="16" t="s">
        <v>98</v>
      </c>
      <c r="M402" s="19">
        <v>2697</v>
      </c>
      <c r="N402" s="21"/>
      <c r="O402" s="36">
        <v>112000000</v>
      </c>
      <c r="P402" s="63">
        <f>[1]!EUROCONVERT(O402,"ITL","EUR")</f>
        <v>57843.17</v>
      </c>
    </row>
    <row r="403" spans="1:16" ht="15">
      <c r="A403" s="16" t="s">
        <v>285</v>
      </c>
      <c r="B403" s="16" t="s">
        <v>196</v>
      </c>
      <c r="C403" s="16" t="s">
        <v>286</v>
      </c>
      <c r="D403" s="16" t="s">
        <v>148</v>
      </c>
      <c r="E403" s="16" t="s">
        <v>283</v>
      </c>
      <c r="F403" s="16" t="s">
        <v>131</v>
      </c>
      <c r="G403" s="16" t="s">
        <v>124</v>
      </c>
      <c r="H403" t="s">
        <v>846</v>
      </c>
      <c r="I403" s="16" t="s">
        <v>85</v>
      </c>
      <c r="J403" s="17" t="s">
        <v>85</v>
      </c>
      <c r="K403" s="18">
        <v>33283</v>
      </c>
      <c r="L403" s="16" t="s">
        <v>98</v>
      </c>
      <c r="M403" s="19">
        <v>2705</v>
      </c>
      <c r="N403" s="21"/>
      <c r="O403" s="36">
        <v>168000000</v>
      </c>
      <c r="P403" s="63">
        <f>[1]!EUROCONVERT(O403,"ITL","EUR")</f>
        <v>86764.76</v>
      </c>
    </row>
    <row r="404" spans="1:17" s="81" customFormat="1" ht="25.5">
      <c r="A404" s="20" t="s">
        <v>287</v>
      </c>
      <c r="B404" s="20"/>
      <c r="C404" s="20"/>
      <c r="D404" s="20"/>
      <c r="E404" s="20"/>
      <c r="F404" s="20"/>
      <c r="G404" s="20"/>
      <c r="H404" s="20"/>
      <c r="I404" s="20"/>
      <c r="J404" s="87"/>
      <c r="K404" s="88"/>
      <c r="L404" s="20"/>
      <c r="M404" s="89"/>
      <c r="N404" s="90"/>
      <c r="O404" s="179">
        <f>SUBTOTAL(9,O393:O403)</f>
        <v>1792000000</v>
      </c>
      <c r="P404" s="83">
        <f>[1]!EUROCONVERT(O404,"ITL","EUR")</f>
        <v>925490.76</v>
      </c>
      <c r="Q404" s="163"/>
    </row>
    <row r="405" spans="1:16" ht="15">
      <c r="A405" s="16" t="s">
        <v>288</v>
      </c>
      <c r="B405" s="16" t="s">
        <v>98</v>
      </c>
      <c r="C405" s="16" t="s">
        <v>85</v>
      </c>
      <c r="D405" s="16" t="s">
        <v>176</v>
      </c>
      <c r="E405" s="16" t="s">
        <v>283</v>
      </c>
      <c r="F405" s="16" t="s">
        <v>131</v>
      </c>
      <c r="G405" s="16" t="s">
        <v>124</v>
      </c>
      <c r="H405" t="s">
        <v>846</v>
      </c>
      <c r="I405" s="16" t="s">
        <v>85</v>
      </c>
      <c r="J405" s="17" t="s">
        <v>85</v>
      </c>
      <c r="K405" s="18">
        <v>32241</v>
      </c>
      <c r="L405" s="16" t="s">
        <v>98</v>
      </c>
      <c r="M405" s="19">
        <v>1668</v>
      </c>
      <c r="N405" s="21"/>
      <c r="O405" s="36">
        <v>84000000</v>
      </c>
      <c r="P405" s="63">
        <f>[1]!EUROCONVERT(O405,"ITL","EUR")</f>
        <v>43382.38</v>
      </c>
    </row>
    <row r="406" spans="1:16" ht="15">
      <c r="A406" s="16" t="s">
        <v>288</v>
      </c>
      <c r="B406" s="16" t="s">
        <v>98</v>
      </c>
      <c r="C406" s="16" t="s">
        <v>85</v>
      </c>
      <c r="D406" s="16" t="s">
        <v>157</v>
      </c>
      <c r="E406" s="16" t="s">
        <v>283</v>
      </c>
      <c r="F406" s="16" t="s">
        <v>131</v>
      </c>
      <c r="G406" s="16" t="s">
        <v>124</v>
      </c>
      <c r="H406" t="s">
        <v>846</v>
      </c>
      <c r="I406" s="16" t="s">
        <v>85</v>
      </c>
      <c r="J406" s="17" t="s">
        <v>85</v>
      </c>
      <c r="K406" s="18">
        <v>32241</v>
      </c>
      <c r="L406" s="16" t="s">
        <v>98</v>
      </c>
      <c r="M406" s="19">
        <v>1669</v>
      </c>
      <c r="N406" s="21"/>
      <c r="O406" s="36">
        <v>84000000</v>
      </c>
      <c r="P406" s="63">
        <f>[1]!EUROCONVERT(O406,"ITL","EUR")</f>
        <v>43382.38</v>
      </c>
    </row>
    <row r="407" spans="1:16" ht="15">
      <c r="A407" s="16" t="s">
        <v>288</v>
      </c>
      <c r="B407" s="16" t="s">
        <v>98</v>
      </c>
      <c r="C407" s="16" t="s">
        <v>85</v>
      </c>
      <c r="D407" s="16" t="s">
        <v>156</v>
      </c>
      <c r="E407" s="16" t="s">
        <v>283</v>
      </c>
      <c r="F407" s="16" t="s">
        <v>131</v>
      </c>
      <c r="G407" s="16" t="s">
        <v>124</v>
      </c>
      <c r="H407" t="s">
        <v>846</v>
      </c>
      <c r="I407" s="16" t="s">
        <v>85</v>
      </c>
      <c r="J407" s="17" t="s">
        <v>85</v>
      </c>
      <c r="K407" s="18">
        <v>32241</v>
      </c>
      <c r="L407" s="16" t="s">
        <v>98</v>
      </c>
      <c r="M407" s="19">
        <v>1670</v>
      </c>
      <c r="N407" s="21"/>
      <c r="O407" s="36">
        <v>84000000</v>
      </c>
      <c r="P407" s="63">
        <f>[1]!EUROCONVERT(O407,"ITL","EUR")</f>
        <v>43382.38</v>
      </c>
    </row>
    <row r="408" spans="1:16" ht="15">
      <c r="A408" s="16" t="s">
        <v>288</v>
      </c>
      <c r="B408" s="16" t="s">
        <v>98</v>
      </c>
      <c r="C408" s="16" t="s">
        <v>85</v>
      </c>
      <c r="D408" s="16" t="s">
        <v>166</v>
      </c>
      <c r="E408" s="16" t="s">
        <v>283</v>
      </c>
      <c r="F408" s="16" t="s">
        <v>131</v>
      </c>
      <c r="G408" s="16" t="s">
        <v>124</v>
      </c>
      <c r="H408" t="s">
        <v>846</v>
      </c>
      <c r="I408" s="16" t="s">
        <v>85</v>
      </c>
      <c r="J408" s="17" t="s">
        <v>85</v>
      </c>
      <c r="K408" s="18">
        <v>32241</v>
      </c>
      <c r="L408" s="16" t="s">
        <v>98</v>
      </c>
      <c r="M408" s="19">
        <v>1667</v>
      </c>
      <c r="N408" s="21"/>
      <c r="O408" s="36">
        <v>84000000</v>
      </c>
      <c r="P408" s="63">
        <f>[1]!EUROCONVERT(O408,"ITL","EUR")</f>
        <v>43382.38</v>
      </c>
    </row>
    <row r="409" spans="1:17" s="81" customFormat="1" ht="16.5">
      <c r="A409" s="20" t="s">
        <v>289</v>
      </c>
      <c r="B409" s="20"/>
      <c r="C409" s="20"/>
      <c r="D409" s="20"/>
      <c r="E409" s="20"/>
      <c r="F409" s="20"/>
      <c r="G409" s="20"/>
      <c r="H409" s="20"/>
      <c r="I409" s="20"/>
      <c r="J409" s="87"/>
      <c r="K409" s="88"/>
      <c r="L409" s="20"/>
      <c r="M409" s="89"/>
      <c r="N409" s="90"/>
      <c r="O409" s="179">
        <f>SUBTOTAL(9,O405:O408)</f>
        <v>336000000</v>
      </c>
      <c r="P409" s="83">
        <f>[1]!EUROCONVERT(O409,"ITL","EUR")</f>
        <v>173529.52</v>
      </c>
      <c r="Q409" s="163"/>
    </row>
    <row r="410" spans="1:16" ht="15">
      <c r="A410" s="16" t="s">
        <v>290</v>
      </c>
      <c r="B410" s="16" t="s">
        <v>180</v>
      </c>
      <c r="C410" s="16" t="s">
        <v>85</v>
      </c>
      <c r="D410" s="16" t="s">
        <v>185</v>
      </c>
      <c r="E410" s="16" t="s">
        <v>283</v>
      </c>
      <c r="F410" s="16" t="s">
        <v>131</v>
      </c>
      <c r="G410" s="16" t="s">
        <v>124</v>
      </c>
      <c r="H410" t="s">
        <v>846</v>
      </c>
      <c r="I410" s="16" t="s">
        <v>85</v>
      </c>
      <c r="J410" s="17" t="s">
        <v>85</v>
      </c>
      <c r="K410" s="18">
        <v>32241</v>
      </c>
      <c r="L410" s="16" t="s">
        <v>98</v>
      </c>
      <c r="M410" s="19">
        <v>1680</v>
      </c>
      <c r="N410" s="21"/>
      <c r="O410" s="36">
        <v>182000000</v>
      </c>
      <c r="P410" s="63">
        <f>[1]!EUROCONVERT(O410,"ITL","EUR")</f>
        <v>93995.16</v>
      </c>
    </row>
    <row r="411" spans="1:16" ht="15">
      <c r="A411" s="16" t="s">
        <v>290</v>
      </c>
      <c r="B411" s="16" t="s">
        <v>126</v>
      </c>
      <c r="C411" s="16" t="s">
        <v>85</v>
      </c>
      <c r="D411" s="16" t="s">
        <v>220</v>
      </c>
      <c r="E411" s="16" t="s">
        <v>283</v>
      </c>
      <c r="F411" s="16" t="s">
        <v>131</v>
      </c>
      <c r="G411" s="16" t="s">
        <v>124</v>
      </c>
      <c r="H411" t="s">
        <v>846</v>
      </c>
      <c r="I411" s="16" t="s">
        <v>85</v>
      </c>
      <c r="J411" s="17" t="s">
        <v>85</v>
      </c>
      <c r="K411" s="18">
        <v>32241</v>
      </c>
      <c r="L411" s="16" t="s">
        <v>98</v>
      </c>
      <c r="M411" s="19">
        <v>1675</v>
      </c>
      <c r="N411" s="21"/>
      <c r="O411" s="36">
        <v>182000000</v>
      </c>
      <c r="P411" s="63">
        <f>[1]!EUROCONVERT(O411,"ITL","EUR")</f>
        <v>93995.16</v>
      </c>
    </row>
    <row r="412" spans="1:16" ht="15">
      <c r="A412" s="16" t="s">
        <v>290</v>
      </c>
      <c r="B412" s="16" t="s">
        <v>181</v>
      </c>
      <c r="C412" s="16" t="s">
        <v>85</v>
      </c>
      <c r="D412" s="16" t="s">
        <v>150</v>
      </c>
      <c r="E412" s="16" t="s">
        <v>283</v>
      </c>
      <c r="F412" s="16" t="s">
        <v>131</v>
      </c>
      <c r="G412" s="16" t="s">
        <v>124</v>
      </c>
      <c r="H412" t="s">
        <v>846</v>
      </c>
      <c r="I412" s="16" t="s">
        <v>85</v>
      </c>
      <c r="J412" s="17" t="s">
        <v>85</v>
      </c>
      <c r="K412" s="18">
        <v>32241</v>
      </c>
      <c r="L412" s="16" t="s">
        <v>98</v>
      </c>
      <c r="M412" s="19">
        <v>1671</v>
      </c>
      <c r="N412" s="21"/>
      <c r="O412" s="36">
        <v>182000000</v>
      </c>
      <c r="P412" s="63">
        <f>[1]!EUROCONVERT(O412,"ITL","EUR")</f>
        <v>93995.16</v>
      </c>
    </row>
    <row r="413" spans="1:16" ht="15">
      <c r="A413" s="16" t="s">
        <v>290</v>
      </c>
      <c r="B413" s="16" t="s">
        <v>185</v>
      </c>
      <c r="C413" s="16" t="s">
        <v>85</v>
      </c>
      <c r="D413" s="16" t="s">
        <v>144</v>
      </c>
      <c r="E413" s="16" t="s">
        <v>283</v>
      </c>
      <c r="F413" s="16" t="s">
        <v>131</v>
      </c>
      <c r="G413" s="16" t="s">
        <v>124</v>
      </c>
      <c r="H413" t="s">
        <v>846</v>
      </c>
      <c r="I413" s="16" t="s">
        <v>85</v>
      </c>
      <c r="J413" s="17" t="s">
        <v>85</v>
      </c>
      <c r="K413" s="18">
        <v>32241</v>
      </c>
      <c r="L413" s="16" t="s">
        <v>98</v>
      </c>
      <c r="M413" s="19">
        <v>1672</v>
      </c>
      <c r="N413" s="21"/>
      <c r="O413" s="36">
        <v>182000000</v>
      </c>
      <c r="P413" s="63">
        <f>[1]!EUROCONVERT(O413,"ITL","EUR")</f>
        <v>93995.16</v>
      </c>
    </row>
    <row r="414" spans="1:16" ht="15">
      <c r="A414" s="16" t="s">
        <v>290</v>
      </c>
      <c r="B414" s="16" t="s">
        <v>195</v>
      </c>
      <c r="C414" s="16" t="s">
        <v>85</v>
      </c>
      <c r="D414" s="16" t="s">
        <v>122</v>
      </c>
      <c r="E414" s="16" t="s">
        <v>283</v>
      </c>
      <c r="F414" s="16" t="s">
        <v>131</v>
      </c>
      <c r="G414" s="16" t="s">
        <v>124</v>
      </c>
      <c r="H414" t="s">
        <v>846</v>
      </c>
      <c r="I414" s="16" t="s">
        <v>85</v>
      </c>
      <c r="J414" s="17" t="s">
        <v>85</v>
      </c>
      <c r="K414" s="18">
        <v>32241</v>
      </c>
      <c r="L414" s="16" t="s">
        <v>98</v>
      </c>
      <c r="M414" s="19">
        <v>1673</v>
      </c>
      <c r="N414" s="21"/>
      <c r="O414" s="36">
        <v>182000000</v>
      </c>
      <c r="P414" s="63">
        <f>[1]!EUROCONVERT(O414,"ITL","EUR")</f>
        <v>93995.16</v>
      </c>
    </row>
    <row r="415" spans="1:16" ht="15">
      <c r="A415" s="16" t="s">
        <v>290</v>
      </c>
      <c r="B415" s="16" t="s">
        <v>196</v>
      </c>
      <c r="C415" s="16" t="s">
        <v>85</v>
      </c>
      <c r="D415" s="16" t="s">
        <v>237</v>
      </c>
      <c r="E415" s="16" t="s">
        <v>283</v>
      </c>
      <c r="F415" s="16" t="s">
        <v>131</v>
      </c>
      <c r="G415" s="16" t="s">
        <v>124</v>
      </c>
      <c r="H415" t="s">
        <v>846</v>
      </c>
      <c r="I415" s="16" t="s">
        <v>85</v>
      </c>
      <c r="J415" s="17" t="s">
        <v>85</v>
      </c>
      <c r="K415" s="18">
        <v>32241</v>
      </c>
      <c r="L415" s="16" t="s">
        <v>98</v>
      </c>
      <c r="M415" s="19">
        <v>1674</v>
      </c>
      <c r="N415" s="21"/>
      <c r="O415" s="36">
        <v>182000000</v>
      </c>
      <c r="P415" s="63">
        <f>[1]!EUROCONVERT(O415,"ITL","EUR")</f>
        <v>93995.16</v>
      </c>
    </row>
    <row r="416" spans="1:16" ht="15">
      <c r="A416" s="16" t="s">
        <v>290</v>
      </c>
      <c r="B416" s="16" t="s">
        <v>126</v>
      </c>
      <c r="C416" s="16" t="s">
        <v>85</v>
      </c>
      <c r="D416" s="16" t="s">
        <v>216</v>
      </c>
      <c r="E416" s="16" t="s">
        <v>283</v>
      </c>
      <c r="F416" s="16" t="s">
        <v>131</v>
      </c>
      <c r="G416" s="16" t="s">
        <v>124</v>
      </c>
      <c r="H416" t="s">
        <v>846</v>
      </c>
      <c r="I416" s="16" t="s">
        <v>85</v>
      </c>
      <c r="J416" s="17" t="s">
        <v>85</v>
      </c>
      <c r="K416" s="18">
        <v>32241</v>
      </c>
      <c r="L416" s="16" t="s">
        <v>98</v>
      </c>
      <c r="M416" s="19">
        <v>1676</v>
      </c>
      <c r="N416" s="21"/>
      <c r="O416" s="36">
        <v>182000000</v>
      </c>
      <c r="P416" s="63">
        <f>[1]!EUROCONVERT(O416,"ITL","EUR")</f>
        <v>93995.16</v>
      </c>
    </row>
    <row r="417" spans="1:16" ht="15">
      <c r="A417" s="16" t="s">
        <v>290</v>
      </c>
      <c r="B417" s="16" t="s">
        <v>184</v>
      </c>
      <c r="C417" s="16" t="s">
        <v>85</v>
      </c>
      <c r="D417" s="16" t="s">
        <v>191</v>
      </c>
      <c r="E417" s="16" t="s">
        <v>283</v>
      </c>
      <c r="F417" s="16" t="s">
        <v>131</v>
      </c>
      <c r="G417" s="16" t="s">
        <v>124</v>
      </c>
      <c r="H417" t="s">
        <v>846</v>
      </c>
      <c r="I417" s="16" t="s">
        <v>85</v>
      </c>
      <c r="J417" s="17" t="s">
        <v>85</v>
      </c>
      <c r="K417" s="18">
        <v>32241</v>
      </c>
      <c r="L417" s="16" t="s">
        <v>98</v>
      </c>
      <c r="M417" s="19">
        <v>1677</v>
      </c>
      <c r="N417" s="21"/>
      <c r="O417" s="36">
        <v>182000000</v>
      </c>
      <c r="P417" s="63">
        <f>[1]!EUROCONVERT(O417,"ITL","EUR")</f>
        <v>93995.16</v>
      </c>
    </row>
    <row r="418" spans="1:16" ht="15">
      <c r="A418" s="16" t="s">
        <v>290</v>
      </c>
      <c r="B418" s="16" t="s">
        <v>180</v>
      </c>
      <c r="C418" s="16" t="s">
        <v>85</v>
      </c>
      <c r="D418" s="16" t="s">
        <v>181</v>
      </c>
      <c r="E418" s="16" t="s">
        <v>283</v>
      </c>
      <c r="F418" s="16" t="s">
        <v>131</v>
      </c>
      <c r="G418" s="16" t="s">
        <v>124</v>
      </c>
      <c r="H418" t="s">
        <v>846</v>
      </c>
      <c r="I418" s="16" t="s">
        <v>85</v>
      </c>
      <c r="J418" s="17" t="s">
        <v>85</v>
      </c>
      <c r="K418" s="18">
        <v>32241</v>
      </c>
      <c r="L418" s="16" t="s">
        <v>98</v>
      </c>
      <c r="M418" s="19">
        <v>1679</v>
      </c>
      <c r="N418" s="21"/>
      <c r="O418" s="36">
        <v>182000000</v>
      </c>
      <c r="P418" s="63">
        <f>[1]!EUROCONVERT(O418,"ITL","EUR")</f>
        <v>93995.16</v>
      </c>
    </row>
    <row r="419" spans="1:16" ht="15">
      <c r="A419" s="16" t="s">
        <v>290</v>
      </c>
      <c r="B419" s="16" t="s">
        <v>183</v>
      </c>
      <c r="C419" s="16" t="s">
        <v>85</v>
      </c>
      <c r="D419" s="16" t="s">
        <v>180</v>
      </c>
      <c r="E419" s="16" t="s">
        <v>283</v>
      </c>
      <c r="F419" s="16" t="s">
        <v>131</v>
      </c>
      <c r="G419" s="16" t="s">
        <v>124</v>
      </c>
      <c r="H419" t="s">
        <v>846</v>
      </c>
      <c r="I419" s="16" t="s">
        <v>85</v>
      </c>
      <c r="J419" s="17" t="s">
        <v>85</v>
      </c>
      <c r="K419" s="18">
        <v>32241</v>
      </c>
      <c r="L419" s="16" t="s">
        <v>98</v>
      </c>
      <c r="M419" s="19">
        <v>1681</v>
      </c>
      <c r="N419" s="21"/>
      <c r="O419" s="36">
        <v>182000000</v>
      </c>
      <c r="P419" s="63">
        <f>[1]!EUROCONVERT(O419,"ITL","EUR")</f>
        <v>93995.16</v>
      </c>
    </row>
    <row r="420" spans="1:16" ht="15">
      <c r="A420" s="16" t="s">
        <v>290</v>
      </c>
      <c r="B420" s="16" t="s">
        <v>183</v>
      </c>
      <c r="C420" s="16" t="s">
        <v>85</v>
      </c>
      <c r="D420" s="16" t="s">
        <v>183</v>
      </c>
      <c r="E420" s="16" t="s">
        <v>283</v>
      </c>
      <c r="F420" s="16" t="s">
        <v>131</v>
      </c>
      <c r="G420" s="16" t="s">
        <v>124</v>
      </c>
      <c r="H420" t="s">
        <v>846</v>
      </c>
      <c r="I420" s="16" t="s">
        <v>85</v>
      </c>
      <c r="J420" s="17" t="s">
        <v>85</v>
      </c>
      <c r="K420" s="18">
        <v>32241</v>
      </c>
      <c r="L420" s="16" t="s">
        <v>98</v>
      </c>
      <c r="M420" s="19">
        <v>1682</v>
      </c>
      <c r="N420" s="21"/>
      <c r="O420" s="36">
        <v>182000000</v>
      </c>
      <c r="P420" s="63">
        <f>[1]!EUROCONVERT(O420,"ITL","EUR")</f>
        <v>93995.16</v>
      </c>
    </row>
    <row r="421" spans="1:16" ht="15">
      <c r="A421" s="16" t="s">
        <v>290</v>
      </c>
      <c r="B421" s="16" t="s">
        <v>184</v>
      </c>
      <c r="C421" s="16" t="s">
        <v>85</v>
      </c>
      <c r="D421" s="16" t="s">
        <v>192</v>
      </c>
      <c r="E421" s="16" t="s">
        <v>283</v>
      </c>
      <c r="F421" s="16" t="s">
        <v>131</v>
      </c>
      <c r="G421" s="16" t="s">
        <v>124</v>
      </c>
      <c r="H421" t="s">
        <v>846</v>
      </c>
      <c r="I421" s="16" t="s">
        <v>85</v>
      </c>
      <c r="J421" s="17" t="s">
        <v>85</v>
      </c>
      <c r="K421" s="18">
        <v>32241</v>
      </c>
      <c r="L421" s="16" t="s">
        <v>98</v>
      </c>
      <c r="M421" s="19">
        <v>1678</v>
      </c>
      <c r="N421" s="21"/>
      <c r="O421" s="36">
        <v>182000000</v>
      </c>
      <c r="P421" s="63">
        <f>[1]!EUROCONVERT(O421,"ITL","EUR")</f>
        <v>93995.16</v>
      </c>
    </row>
    <row r="422" spans="1:17" s="81" customFormat="1" ht="16.5">
      <c r="A422" s="20" t="s">
        <v>291</v>
      </c>
      <c r="B422" s="20"/>
      <c r="C422" s="20"/>
      <c r="D422" s="20"/>
      <c r="E422" s="20"/>
      <c r="F422" s="20"/>
      <c r="G422" s="20"/>
      <c r="H422" s="20"/>
      <c r="I422" s="20"/>
      <c r="J422" s="87"/>
      <c r="K422" s="88"/>
      <c r="L422" s="20"/>
      <c r="M422" s="89"/>
      <c r="N422" s="90"/>
      <c r="O422" s="179">
        <f>SUBTOTAL(9,O410:O421)</f>
        <v>2184000000</v>
      </c>
      <c r="P422" s="83">
        <f>[1]!EUROCONVERT(O422,"ITL","EUR")</f>
        <v>1127941.87</v>
      </c>
      <c r="Q422" s="163"/>
    </row>
    <row r="423" spans="1:16" ht="15">
      <c r="A423" s="16" t="s">
        <v>292</v>
      </c>
      <c r="B423" s="16" t="s">
        <v>197</v>
      </c>
      <c r="C423" s="16" t="s">
        <v>121</v>
      </c>
      <c r="D423" s="16" t="s">
        <v>181</v>
      </c>
      <c r="E423" s="16" t="s">
        <v>283</v>
      </c>
      <c r="F423" s="16" t="s">
        <v>131</v>
      </c>
      <c r="G423" s="16" t="s">
        <v>124</v>
      </c>
      <c r="H423" t="s">
        <v>846</v>
      </c>
      <c r="I423" s="16" t="s">
        <v>85</v>
      </c>
      <c r="J423" s="17" t="s">
        <v>85</v>
      </c>
      <c r="K423" s="18">
        <v>30600</v>
      </c>
      <c r="L423" s="16" t="s">
        <v>98</v>
      </c>
      <c r="M423" s="19">
        <v>2793</v>
      </c>
      <c r="N423" s="21"/>
      <c r="O423" s="36">
        <v>112000000</v>
      </c>
      <c r="P423" s="63">
        <f>[1]!EUROCONVERT(O423,"ITL","EUR")</f>
        <v>57843.17</v>
      </c>
    </row>
    <row r="424" spans="1:16" ht="15">
      <c r="A424" s="16" t="s">
        <v>292</v>
      </c>
      <c r="B424" s="16" t="s">
        <v>197</v>
      </c>
      <c r="C424" s="16" t="s">
        <v>121</v>
      </c>
      <c r="D424" s="16" t="s">
        <v>183</v>
      </c>
      <c r="E424" s="16" t="s">
        <v>283</v>
      </c>
      <c r="F424" s="16" t="s">
        <v>131</v>
      </c>
      <c r="G424" s="16" t="s">
        <v>124</v>
      </c>
      <c r="H424" t="s">
        <v>846</v>
      </c>
      <c r="I424" s="16" t="s">
        <v>85</v>
      </c>
      <c r="J424" s="17" t="s">
        <v>85</v>
      </c>
      <c r="K424" s="18">
        <v>30600</v>
      </c>
      <c r="L424" s="16" t="s">
        <v>98</v>
      </c>
      <c r="M424" s="19">
        <v>2787</v>
      </c>
      <c r="N424" s="21"/>
      <c r="O424" s="36">
        <v>126000000</v>
      </c>
      <c r="P424" s="63">
        <f>[1]!EUROCONVERT(O424,"ITL","EUR")</f>
        <v>65073.57</v>
      </c>
    </row>
    <row r="425" spans="1:16" ht="15">
      <c r="A425" s="16" t="s">
        <v>292</v>
      </c>
      <c r="B425" s="16" t="s">
        <v>197</v>
      </c>
      <c r="C425" s="16" t="s">
        <v>121</v>
      </c>
      <c r="D425" s="16" t="s">
        <v>185</v>
      </c>
      <c r="E425" s="16" t="s">
        <v>283</v>
      </c>
      <c r="F425" s="16" t="s">
        <v>131</v>
      </c>
      <c r="G425" s="16" t="s">
        <v>124</v>
      </c>
      <c r="H425" t="s">
        <v>846</v>
      </c>
      <c r="I425" s="16" t="s">
        <v>85</v>
      </c>
      <c r="J425" s="17" t="s">
        <v>85</v>
      </c>
      <c r="K425" s="18">
        <v>30600</v>
      </c>
      <c r="L425" s="16" t="s">
        <v>98</v>
      </c>
      <c r="M425" s="19">
        <v>2792</v>
      </c>
      <c r="N425" s="21"/>
      <c r="O425" s="36">
        <v>112000000</v>
      </c>
      <c r="P425" s="63">
        <f>[1]!EUROCONVERT(O425,"ITL","EUR")</f>
        <v>57843.17</v>
      </c>
    </row>
    <row r="426" spans="1:16" ht="15">
      <c r="A426" s="16" t="s">
        <v>292</v>
      </c>
      <c r="B426" s="16" t="s">
        <v>197</v>
      </c>
      <c r="C426" s="16" t="s">
        <v>121</v>
      </c>
      <c r="D426" s="16" t="s">
        <v>180</v>
      </c>
      <c r="E426" s="16" t="s">
        <v>283</v>
      </c>
      <c r="F426" s="16" t="s">
        <v>131</v>
      </c>
      <c r="G426" s="16" t="s">
        <v>124</v>
      </c>
      <c r="H426" t="s">
        <v>846</v>
      </c>
      <c r="I426" s="16" t="s">
        <v>85</v>
      </c>
      <c r="J426" s="17" t="s">
        <v>85</v>
      </c>
      <c r="K426" s="18">
        <v>30600</v>
      </c>
      <c r="L426" s="16" t="s">
        <v>98</v>
      </c>
      <c r="M426" s="19">
        <v>2788</v>
      </c>
      <c r="N426" s="21"/>
      <c r="O426" s="36">
        <v>140000000</v>
      </c>
      <c r="P426" s="63">
        <f>[1]!EUROCONVERT(O426,"ITL","EUR")</f>
        <v>72303.97</v>
      </c>
    </row>
    <row r="427" spans="1:16" ht="15">
      <c r="A427" s="16" t="s">
        <v>292</v>
      </c>
      <c r="B427" s="16" t="s">
        <v>197</v>
      </c>
      <c r="C427" s="16" t="s">
        <v>121</v>
      </c>
      <c r="D427" s="16" t="s">
        <v>184</v>
      </c>
      <c r="E427" s="16" t="s">
        <v>283</v>
      </c>
      <c r="F427" s="16" t="s">
        <v>131</v>
      </c>
      <c r="G427" s="16" t="s">
        <v>124</v>
      </c>
      <c r="H427" t="s">
        <v>846</v>
      </c>
      <c r="I427" s="16" t="s">
        <v>85</v>
      </c>
      <c r="J427" s="17" t="s">
        <v>85</v>
      </c>
      <c r="K427" s="18">
        <v>30600</v>
      </c>
      <c r="L427" s="16" t="s">
        <v>98</v>
      </c>
      <c r="M427" s="19">
        <v>2789</v>
      </c>
      <c r="N427" s="21"/>
      <c r="O427" s="36">
        <v>140000000</v>
      </c>
      <c r="P427" s="63">
        <f>[1]!EUROCONVERT(O427,"ITL","EUR")</f>
        <v>72303.97</v>
      </c>
    </row>
    <row r="428" spans="1:17" s="81" customFormat="1" ht="16.5">
      <c r="A428" s="20" t="s">
        <v>293</v>
      </c>
      <c r="B428" s="20"/>
      <c r="C428" s="20"/>
      <c r="D428" s="20"/>
      <c r="E428" s="20"/>
      <c r="F428" s="20"/>
      <c r="G428" s="20"/>
      <c r="H428" s="20"/>
      <c r="I428" s="20"/>
      <c r="J428" s="87"/>
      <c r="K428" s="88"/>
      <c r="L428" s="20"/>
      <c r="M428" s="89"/>
      <c r="N428" s="90"/>
      <c r="O428" s="179">
        <f>SUBTOTAL(9,O423:O427)</f>
        <v>630000000</v>
      </c>
      <c r="P428" s="83">
        <f>[1]!EUROCONVERT(O428,"ITL","EUR")</f>
        <v>325367.85</v>
      </c>
      <c r="Q428" s="163"/>
    </row>
    <row r="429" spans="1:17" s="94" customFormat="1" ht="25.5">
      <c r="A429" s="97" t="s">
        <v>1004</v>
      </c>
      <c r="B429" s="97"/>
      <c r="C429" s="97"/>
      <c r="D429" s="97"/>
      <c r="E429" s="97"/>
      <c r="F429" s="97"/>
      <c r="G429" s="97"/>
      <c r="H429" s="97"/>
      <c r="I429" s="97"/>
      <c r="J429" s="98"/>
      <c r="K429" s="99"/>
      <c r="L429" s="97"/>
      <c r="M429" s="100"/>
      <c r="N429" s="101"/>
      <c r="O429" s="177"/>
      <c r="P429" s="102">
        <f>P428+P422+P409+P404+P392</f>
        <v>3810419.01</v>
      </c>
      <c r="Q429" s="165">
        <v>3810419.01</v>
      </c>
    </row>
    <row r="430" spans="1:16" ht="15">
      <c r="A430" s="20"/>
      <c r="B430" s="16"/>
      <c r="C430" s="16"/>
      <c r="D430" s="16"/>
      <c r="E430" s="16"/>
      <c r="F430" s="16"/>
      <c r="G430" s="16"/>
      <c r="H430" s="16"/>
      <c r="I430" s="16"/>
      <c r="J430" s="17"/>
      <c r="K430" s="18"/>
      <c r="L430" s="16"/>
      <c r="M430" s="19"/>
      <c r="N430" s="21"/>
      <c r="O430" s="36"/>
      <c r="P430" s="63"/>
    </row>
    <row r="431" spans="1:16" ht="15">
      <c r="A431" s="16" t="s">
        <v>1005</v>
      </c>
      <c r="B431" s="16" t="s">
        <v>186</v>
      </c>
      <c r="C431" s="16" t="s">
        <v>294</v>
      </c>
      <c r="D431" s="16" t="s">
        <v>134</v>
      </c>
      <c r="E431" s="16" t="s">
        <v>283</v>
      </c>
      <c r="F431" s="16" t="s">
        <v>131</v>
      </c>
      <c r="G431" s="16" t="s">
        <v>124</v>
      </c>
      <c r="H431" t="s">
        <v>846</v>
      </c>
      <c r="I431" s="16" t="s">
        <v>85</v>
      </c>
      <c r="J431" s="17" t="s">
        <v>85</v>
      </c>
      <c r="K431" s="18">
        <v>29221</v>
      </c>
      <c r="L431" s="16" t="s">
        <v>98</v>
      </c>
      <c r="M431" s="19">
        <v>2070</v>
      </c>
      <c r="N431" s="21"/>
      <c r="O431" s="36">
        <v>102500000</v>
      </c>
      <c r="P431" s="63">
        <f>[1]!EUROCONVERT(O431,"ITL","EUR")</f>
        <v>52936.83</v>
      </c>
    </row>
    <row r="432" spans="1:16" ht="15">
      <c r="A432" s="16" t="s">
        <v>1005</v>
      </c>
      <c r="B432" s="16" t="s">
        <v>188</v>
      </c>
      <c r="C432" s="16" t="s">
        <v>294</v>
      </c>
      <c r="D432" s="16" t="s">
        <v>206</v>
      </c>
      <c r="E432" s="16" t="s">
        <v>283</v>
      </c>
      <c r="F432" s="16" t="s">
        <v>131</v>
      </c>
      <c r="G432" s="16" t="s">
        <v>124</v>
      </c>
      <c r="H432" t="s">
        <v>846</v>
      </c>
      <c r="I432" s="16" t="s">
        <v>85</v>
      </c>
      <c r="J432" s="17" t="s">
        <v>85</v>
      </c>
      <c r="K432" s="18">
        <v>29221</v>
      </c>
      <c r="L432" s="16" t="s">
        <v>98</v>
      </c>
      <c r="M432" s="19">
        <v>2053</v>
      </c>
      <c r="N432" s="21"/>
      <c r="O432" s="36">
        <v>61500000</v>
      </c>
      <c r="P432" s="63">
        <f>[1]!EUROCONVERT(O432,"ITL","EUR")</f>
        <v>31762.1</v>
      </c>
    </row>
    <row r="433" spans="1:16" ht="15">
      <c r="A433" s="16" t="s">
        <v>1005</v>
      </c>
      <c r="B433" s="16" t="s">
        <v>184</v>
      </c>
      <c r="C433" s="16" t="s">
        <v>294</v>
      </c>
      <c r="D433" s="16" t="s">
        <v>204</v>
      </c>
      <c r="E433" s="16" t="s">
        <v>283</v>
      </c>
      <c r="F433" s="16" t="s">
        <v>131</v>
      </c>
      <c r="G433" s="16" t="s">
        <v>124</v>
      </c>
      <c r="H433" t="s">
        <v>846</v>
      </c>
      <c r="I433" s="16" t="s">
        <v>85</v>
      </c>
      <c r="J433" s="17" t="s">
        <v>85</v>
      </c>
      <c r="K433" s="18">
        <v>29221</v>
      </c>
      <c r="L433" s="16" t="s">
        <v>98</v>
      </c>
      <c r="M433" s="19">
        <v>2054</v>
      </c>
      <c r="N433" s="21"/>
      <c r="O433" s="36">
        <v>61500000</v>
      </c>
      <c r="P433" s="63">
        <f>[1]!EUROCONVERT(O433,"ITL","EUR")</f>
        <v>31762.1</v>
      </c>
    </row>
    <row r="434" spans="1:16" ht="15">
      <c r="A434" s="16" t="s">
        <v>1005</v>
      </c>
      <c r="B434" s="16" t="s">
        <v>184</v>
      </c>
      <c r="C434" s="16" t="s">
        <v>294</v>
      </c>
      <c r="D434" s="16" t="s">
        <v>191</v>
      </c>
      <c r="E434" s="16" t="s">
        <v>283</v>
      </c>
      <c r="F434" s="16" t="s">
        <v>131</v>
      </c>
      <c r="G434" s="16" t="s">
        <v>124</v>
      </c>
      <c r="H434" t="s">
        <v>846</v>
      </c>
      <c r="I434" s="16" t="s">
        <v>85</v>
      </c>
      <c r="J434" s="17" t="s">
        <v>85</v>
      </c>
      <c r="K434" s="18">
        <v>29221</v>
      </c>
      <c r="L434" s="16" t="s">
        <v>98</v>
      </c>
      <c r="M434" s="19">
        <v>2055</v>
      </c>
      <c r="N434" s="21"/>
      <c r="O434" s="36">
        <v>61500000</v>
      </c>
      <c r="P434" s="63">
        <f>[1]!EUROCONVERT(O434,"ITL","EUR")</f>
        <v>31762.1</v>
      </c>
    </row>
    <row r="435" spans="1:16" ht="15">
      <c r="A435" s="16" t="s">
        <v>1005</v>
      </c>
      <c r="B435" s="16" t="s">
        <v>180</v>
      </c>
      <c r="C435" s="16" t="s">
        <v>294</v>
      </c>
      <c r="D435" s="16" t="s">
        <v>193</v>
      </c>
      <c r="E435" s="16" t="s">
        <v>283</v>
      </c>
      <c r="F435" s="16" t="s">
        <v>131</v>
      </c>
      <c r="G435" s="16" t="s">
        <v>124</v>
      </c>
      <c r="H435" t="s">
        <v>846</v>
      </c>
      <c r="I435" s="16" t="s">
        <v>85</v>
      </c>
      <c r="J435" s="17" t="s">
        <v>85</v>
      </c>
      <c r="K435" s="18">
        <v>29221</v>
      </c>
      <c r="L435" s="16" t="s">
        <v>98</v>
      </c>
      <c r="M435" s="19">
        <v>2056</v>
      </c>
      <c r="N435" s="21"/>
      <c r="O435" s="36">
        <v>61500000</v>
      </c>
      <c r="P435" s="63">
        <f>[1]!EUROCONVERT(O435,"ITL","EUR")</f>
        <v>31762.1</v>
      </c>
    </row>
    <row r="436" spans="1:16" ht="15">
      <c r="A436" s="16" t="s">
        <v>1005</v>
      </c>
      <c r="B436" s="16" t="s">
        <v>187</v>
      </c>
      <c r="C436" s="16" t="s">
        <v>294</v>
      </c>
      <c r="D436" s="16" t="s">
        <v>148</v>
      </c>
      <c r="E436" s="16" t="s">
        <v>283</v>
      </c>
      <c r="F436" s="16" t="s">
        <v>131</v>
      </c>
      <c r="G436" s="16" t="s">
        <v>124</v>
      </c>
      <c r="H436" t="s">
        <v>846</v>
      </c>
      <c r="I436" s="16" t="s">
        <v>85</v>
      </c>
      <c r="J436" s="17" t="s">
        <v>85</v>
      </c>
      <c r="K436" s="18">
        <v>29221</v>
      </c>
      <c r="L436" s="16" t="s">
        <v>98</v>
      </c>
      <c r="M436" s="19">
        <v>2068</v>
      </c>
      <c r="N436" s="21"/>
      <c r="O436" s="36">
        <v>102500000</v>
      </c>
      <c r="P436" s="63">
        <f>[1]!EUROCONVERT(O436,"ITL","EUR")</f>
        <v>52936.83</v>
      </c>
    </row>
    <row r="437" spans="1:16" ht="15">
      <c r="A437" s="16" t="s">
        <v>1005</v>
      </c>
      <c r="B437" s="16" t="s">
        <v>186</v>
      </c>
      <c r="C437" s="16" t="s">
        <v>294</v>
      </c>
      <c r="D437" s="16" t="s">
        <v>150</v>
      </c>
      <c r="E437" s="16" t="s">
        <v>283</v>
      </c>
      <c r="F437" s="16" t="s">
        <v>131</v>
      </c>
      <c r="G437" s="16" t="s">
        <v>124</v>
      </c>
      <c r="H437" t="s">
        <v>846</v>
      </c>
      <c r="I437" s="16" t="s">
        <v>85</v>
      </c>
      <c r="J437" s="17" t="s">
        <v>85</v>
      </c>
      <c r="K437" s="18">
        <v>29221</v>
      </c>
      <c r="L437" s="16" t="s">
        <v>98</v>
      </c>
      <c r="M437" s="19">
        <v>2069</v>
      </c>
      <c r="N437" s="21"/>
      <c r="O437" s="36">
        <v>102500000</v>
      </c>
      <c r="P437" s="63">
        <f>[1]!EUROCONVERT(O437,"ITL","EUR")</f>
        <v>52936.83</v>
      </c>
    </row>
    <row r="438" spans="1:16" ht="15">
      <c r="A438" s="16" t="s">
        <v>1005</v>
      </c>
      <c r="B438" s="16" t="s">
        <v>194</v>
      </c>
      <c r="C438" s="16" t="s">
        <v>294</v>
      </c>
      <c r="D438" s="16" t="s">
        <v>144</v>
      </c>
      <c r="E438" s="16" t="s">
        <v>283</v>
      </c>
      <c r="F438" s="16" t="s">
        <v>131</v>
      </c>
      <c r="G438" s="16" t="s">
        <v>124</v>
      </c>
      <c r="H438" t="s">
        <v>846</v>
      </c>
      <c r="I438" s="16" t="s">
        <v>85</v>
      </c>
      <c r="J438" s="17" t="s">
        <v>85</v>
      </c>
      <c r="K438" s="18">
        <v>29221</v>
      </c>
      <c r="L438" s="16" t="s">
        <v>98</v>
      </c>
      <c r="M438" s="19">
        <v>2042</v>
      </c>
      <c r="N438" s="21"/>
      <c r="O438" s="36">
        <v>61500000</v>
      </c>
      <c r="P438" s="63">
        <f>[1]!EUROCONVERT(O438,"ITL","EUR")</f>
        <v>31762.1</v>
      </c>
    </row>
    <row r="439" spans="1:16" ht="15">
      <c r="A439" s="16" t="s">
        <v>1005</v>
      </c>
      <c r="B439" s="16" t="s">
        <v>183</v>
      </c>
      <c r="C439" s="16" t="s">
        <v>294</v>
      </c>
      <c r="D439" s="16" t="s">
        <v>196</v>
      </c>
      <c r="E439" s="16" t="s">
        <v>283</v>
      </c>
      <c r="F439" s="16" t="s">
        <v>131</v>
      </c>
      <c r="G439" s="16" t="s">
        <v>124</v>
      </c>
      <c r="H439" t="s">
        <v>846</v>
      </c>
      <c r="I439" s="16" t="s">
        <v>85</v>
      </c>
      <c r="J439" s="17" t="s">
        <v>85</v>
      </c>
      <c r="K439" s="18">
        <v>29221</v>
      </c>
      <c r="L439" s="16" t="s">
        <v>98</v>
      </c>
      <c r="M439" s="19">
        <v>2059</v>
      </c>
      <c r="N439" s="21"/>
      <c r="O439" s="36">
        <v>61500000</v>
      </c>
      <c r="P439" s="63">
        <f>[1]!EUROCONVERT(O439,"ITL","EUR")</f>
        <v>31762.1</v>
      </c>
    </row>
    <row r="440" spans="1:16" ht="15">
      <c r="A440" s="16" t="s">
        <v>1005</v>
      </c>
      <c r="B440" s="16" t="s">
        <v>295</v>
      </c>
      <c r="C440" s="16" t="s">
        <v>294</v>
      </c>
      <c r="D440" s="16" t="s">
        <v>188</v>
      </c>
      <c r="E440" s="16" t="s">
        <v>283</v>
      </c>
      <c r="F440" s="16" t="s">
        <v>131</v>
      </c>
      <c r="G440" s="16" t="s">
        <v>124</v>
      </c>
      <c r="H440" t="s">
        <v>846</v>
      </c>
      <c r="I440" s="16" t="s">
        <v>85</v>
      </c>
      <c r="J440" s="17" t="s">
        <v>85</v>
      </c>
      <c r="K440" s="18">
        <v>29221</v>
      </c>
      <c r="L440" s="16" t="s">
        <v>98</v>
      </c>
      <c r="M440" s="19">
        <v>2035</v>
      </c>
      <c r="N440" s="21"/>
      <c r="O440" s="36">
        <v>102500000</v>
      </c>
      <c r="P440" s="63">
        <f>[1]!EUROCONVERT(O440,"ITL","EUR")</f>
        <v>52936.83</v>
      </c>
    </row>
    <row r="441" spans="1:16" ht="15">
      <c r="A441" s="16" t="s">
        <v>1005</v>
      </c>
      <c r="B441" s="16" t="s">
        <v>295</v>
      </c>
      <c r="C441" s="16" t="s">
        <v>294</v>
      </c>
      <c r="D441" s="16" t="s">
        <v>183</v>
      </c>
      <c r="E441" s="16" t="s">
        <v>283</v>
      </c>
      <c r="F441" s="16" t="s">
        <v>131</v>
      </c>
      <c r="G441" s="16" t="s">
        <v>124</v>
      </c>
      <c r="H441" t="s">
        <v>846</v>
      </c>
      <c r="I441" s="16" t="s">
        <v>85</v>
      </c>
      <c r="J441" s="17" t="s">
        <v>85</v>
      </c>
      <c r="K441" s="18">
        <v>29221</v>
      </c>
      <c r="L441" s="16" t="s">
        <v>98</v>
      </c>
      <c r="M441" s="19">
        <v>2061</v>
      </c>
      <c r="N441" s="21"/>
      <c r="O441" s="36">
        <v>61500000</v>
      </c>
      <c r="P441" s="63">
        <f>[1]!EUROCONVERT(O441,"ITL","EUR")</f>
        <v>31762.1</v>
      </c>
    </row>
    <row r="442" spans="1:16" ht="15">
      <c r="A442" s="16" t="s">
        <v>1005</v>
      </c>
      <c r="B442" s="16" t="s">
        <v>187</v>
      </c>
      <c r="C442" s="16" t="s">
        <v>294</v>
      </c>
      <c r="D442" s="16" t="s">
        <v>155</v>
      </c>
      <c r="E442" s="16" t="s">
        <v>283</v>
      </c>
      <c r="F442" s="16" t="s">
        <v>131</v>
      </c>
      <c r="G442" s="16" t="s">
        <v>124</v>
      </c>
      <c r="H442" t="s">
        <v>846</v>
      </c>
      <c r="I442" s="16" t="s">
        <v>85</v>
      </c>
      <c r="J442" s="17" t="s">
        <v>85</v>
      </c>
      <c r="K442" s="18">
        <v>29221</v>
      </c>
      <c r="L442" s="16" t="s">
        <v>98</v>
      </c>
      <c r="M442" s="19">
        <v>2066</v>
      </c>
      <c r="N442" s="21"/>
      <c r="O442" s="36">
        <v>102500000</v>
      </c>
      <c r="P442" s="63">
        <f>[1]!EUROCONVERT(O442,"ITL","EUR")</f>
        <v>52936.83</v>
      </c>
    </row>
    <row r="443" spans="1:16" ht="15">
      <c r="A443" s="16" t="s">
        <v>1005</v>
      </c>
      <c r="B443" s="16" t="s">
        <v>187</v>
      </c>
      <c r="C443" s="16" t="s">
        <v>294</v>
      </c>
      <c r="D443" s="16" t="s">
        <v>143</v>
      </c>
      <c r="E443" s="16" t="s">
        <v>283</v>
      </c>
      <c r="F443" s="16" t="s">
        <v>131</v>
      </c>
      <c r="G443" s="16" t="s">
        <v>124</v>
      </c>
      <c r="H443" t="s">
        <v>846</v>
      </c>
      <c r="I443" s="16" t="s">
        <v>85</v>
      </c>
      <c r="J443" s="17" t="s">
        <v>85</v>
      </c>
      <c r="K443" s="18">
        <v>29221</v>
      </c>
      <c r="L443" s="16" t="s">
        <v>98</v>
      </c>
      <c r="M443" s="19">
        <v>2067</v>
      </c>
      <c r="N443" s="21"/>
      <c r="O443" s="36">
        <v>102500000</v>
      </c>
      <c r="P443" s="63">
        <f>[1]!EUROCONVERT(O443,"ITL","EUR")</f>
        <v>52936.83</v>
      </c>
    </row>
    <row r="444" spans="1:16" ht="15">
      <c r="A444" s="16" t="s">
        <v>1005</v>
      </c>
      <c r="B444" s="16" t="s">
        <v>188</v>
      </c>
      <c r="C444" s="16" t="s">
        <v>294</v>
      </c>
      <c r="D444" s="16" t="s">
        <v>221</v>
      </c>
      <c r="E444" s="16" t="s">
        <v>283</v>
      </c>
      <c r="F444" s="16" t="s">
        <v>131</v>
      </c>
      <c r="G444" s="16" t="s">
        <v>124</v>
      </c>
      <c r="H444" t="s">
        <v>846</v>
      </c>
      <c r="I444" s="16" t="s">
        <v>85</v>
      </c>
      <c r="J444" s="17" t="s">
        <v>85</v>
      </c>
      <c r="K444" s="18">
        <v>29221</v>
      </c>
      <c r="L444" s="16" t="s">
        <v>98</v>
      </c>
      <c r="M444" s="19">
        <v>2052</v>
      </c>
      <c r="N444" s="21"/>
      <c r="O444" s="36">
        <v>61500000</v>
      </c>
      <c r="P444" s="63">
        <f>[1]!EUROCONVERT(O444,"ITL","EUR")</f>
        <v>31762.1</v>
      </c>
    </row>
    <row r="445" spans="1:16" ht="15">
      <c r="A445" s="16" t="s">
        <v>1005</v>
      </c>
      <c r="B445" s="16" t="s">
        <v>180</v>
      </c>
      <c r="C445" s="16" t="s">
        <v>294</v>
      </c>
      <c r="D445" s="16" t="s">
        <v>194</v>
      </c>
      <c r="E445" s="16" t="s">
        <v>283</v>
      </c>
      <c r="F445" s="16" t="s">
        <v>131</v>
      </c>
      <c r="G445" s="16" t="s">
        <v>124</v>
      </c>
      <c r="H445" t="s">
        <v>846</v>
      </c>
      <c r="I445" s="16" t="s">
        <v>85</v>
      </c>
      <c r="J445" s="17" t="s">
        <v>85</v>
      </c>
      <c r="K445" s="18">
        <v>29221</v>
      </c>
      <c r="L445" s="16" t="s">
        <v>98</v>
      </c>
      <c r="M445" s="19">
        <v>2057</v>
      </c>
      <c r="N445" s="21"/>
      <c r="O445" s="36">
        <v>61500000</v>
      </c>
      <c r="P445" s="63">
        <f>[1]!EUROCONVERT(O445,"ITL","EUR")</f>
        <v>31762.1</v>
      </c>
    </row>
    <row r="446" spans="1:16" ht="15">
      <c r="A446" s="16" t="s">
        <v>1005</v>
      </c>
      <c r="B446" s="16" t="s">
        <v>194</v>
      </c>
      <c r="C446" s="16" t="s">
        <v>294</v>
      </c>
      <c r="D446" s="16" t="s">
        <v>136</v>
      </c>
      <c r="E446" s="16" t="s">
        <v>283</v>
      </c>
      <c r="F446" s="16" t="s">
        <v>131</v>
      </c>
      <c r="G446" s="16" t="s">
        <v>124</v>
      </c>
      <c r="H446" t="s">
        <v>846</v>
      </c>
      <c r="I446" s="16" t="s">
        <v>85</v>
      </c>
      <c r="J446" s="17" t="s">
        <v>85</v>
      </c>
      <c r="K446" s="18">
        <v>29221</v>
      </c>
      <c r="L446" s="16" t="s">
        <v>98</v>
      </c>
      <c r="M446" s="19">
        <v>2041</v>
      </c>
      <c r="N446" s="21"/>
      <c r="O446" s="36">
        <v>61500000</v>
      </c>
      <c r="P446" s="63">
        <f>[1]!EUROCONVERT(O446,"ITL","EUR")</f>
        <v>31762.1</v>
      </c>
    </row>
    <row r="447" spans="1:16" ht="15">
      <c r="A447" s="16" t="s">
        <v>1005</v>
      </c>
      <c r="B447" s="16" t="s">
        <v>295</v>
      </c>
      <c r="C447" s="16" t="s">
        <v>294</v>
      </c>
      <c r="D447" s="16" t="s">
        <v>184</v>
      </c>
      <c r="E447" s="16" t="s">
        <v>283</v>
      </c>
      <c r="F447" s="16" t="s">
        <v>131</v>
      </c>
      <c r="G447" s="16" t="s">
        <v>124</v>
      </c>
      <c r="H447" t="s">
        <v>846</v>
      </c>
      <c r="I447" s="16" t="s">
        <v>85</v>
      </c>
      <c r="J447" s="17" t="s">
        <v>85</v>
      </c>
      <c r="K447" s="18">
        <v>29221</v>
      </c>
      <c r="L447" s="16" t="s">
        <v>98</v>
      </c>
      <c r="M447" s="19">
        <v>2060</v>
      </c>
      <c r="N447" s="21"/>
      <c r="O447" s="36">
        <v>61500000</v>
      </c>
      <c r="P447" s="63">
        <f>[1]!EUROCONVERT(O447,"ITL","EUR")</f>
        <v>31762.1</v>
      </c>
    </row>
    <row r="448" spans="1:16" ht="15">
      <c r="A448" s="16" t="s">
        <v>1005</v>
      </c>
      <c r="B448" s="16" t="s">
        <v>295</v>
      </c>
      <c r="C448" s="16" t="s">
        <v>294</v>
      </c>
      <c r="D448" s="16" t="s">
        <v>180</v>
      </c>
      <c r="E448" s="16" t="s">
        <v>283</v>
      </c>
      <c r="F448" s="16" t="s">
        <v>131</v>
      </c>
      <c r="G448" s="16" t="s">
        <v>124</v>
      </c>
      <c r="H448" t="s">
        <v>846</v>
      </c>
      <c r="I448" s="16" t="s">
        <v>85</v>
      </c>
      <c r="J448" s="17" t="s">
        <v>85</v>
      </c>
      <c r="K448" s="18">
        <v>29221</v>
      </c>
      <c r="L448" s="16" t="s">
        <v>98</v>
      </c>
      <c r="M448" s="19">
        <v>2036</v>
      </c>
      <c r="N448" s="21"/>
      <c r="O448" s="36">
        <v>102500000</v>
      </c>
      <c r="P448" s="63">
        <f>[1]!EUROCONVERT(O448,"ITL","EUR")</f>
        <v>52936.83</v>
      </c>
    </row>
    <row r="449" spans="1:16" ht="15">
      <c r="A449" s="16" t="s">
        <v>1005</v>
      </c>
      <c r="B449" s="16" t="s">
        <v>187</v>
      </c>
      <c r="C449" s="16" t="s">
        <v>294</v>
      </c>
      <c r="D449" s="16" t="s">
        <v>156</v>
      </c>
      <c r="E449" s="16" t="s">
        <v>283</v>
      </c>
      <c r="F449" s="16" t="s">
        <v>131</v>
      </c>
      <c r="G449" s="16" t="s">
        <v>124</v>
      </c>
      <c r="H449" t="s">
        <v>846</v>
      </c>
      <c r="I449" s="16" t="s">
        <v>85</v>
      </c>
      <c r="J449" s="17" t="s">
        <v>85</v>
      </c>
      <c r="K449" s="18">
        <v>29221</v>
      </c>
      <c r="L449" s="16" t="s">
        <v>98</v>
      </c>
      <c r="M449" s="19">
        <v>2037</v>
      </c>
      <c r="N449" s="21"/>
      <c r="O449" s="36">
        <v>61500000</v>
      </c>
      <c r="P449" s="63">
        <f>[1]!EUROCONVERT(O449,"ITL","EUR")</f>
        <v>31762.1</v>
      </c>
    </row>
    <row r="450" spans="1:16" ht="15">
      <c r="A450" s="16" t="s">
        <v>1005</v>
      </c>
      <c r="B450" s="16" t="s">
        <v>187</v>
      </c>
      <c r="C450" s="16" t="s">
        <v>294</v>
      </c>
      <c r="D450" s="16" t="s">
        <v>158</v>
      </c>
      <c r="E450" s="16" t="s">
        <v>283</v>
      </c>
      <c r="F450" s="16" t="s">
        <v>131</v>
      </c>
      <c r="G450" s="16" t="s">
        <v>124</v>
      </c>
      <c r="H450" t="s">
        <v>846</v>
      </c>
      <c r="I450" s="16" t="s">
        <v>85</v>
      </c>
      <c r="J450" s="17" t="s">
        <v>85</v>
      </c>
      <c r="K450" s="18">
        <v>29221</v>
      </c>
      <c r="L450" s="16" t="s">
        <v>98</v>
      </c>
      <c r="M450" s="19">
        <v>2038</v>
      </c>
      <c r="N450" s="21"/>
      <c r="O450" s="36">
        <v>61500000</v>
      </c>
      <c r="P450" s="63">
        <f>[1]!EUROCONVERT(O450,"ITL","EUR")</f>
        <v>31762.1</v>
      </c>
    </row>
    <row r="451" spans="1:16" ht="15">
      <c r="A451" s="16" t="s">
        <v>1005</v>
      </c>
      <c r="B451" s="16" t="s">
        <v>98</v>
      </c>
      <c r="C451" s="16" t="s">
        <v>294</v>
      </c>
      <c r="D451" s="16" t="s">
        <v>142</v>
      </c>
      <c r="E451" s="16" t="s">
        <v>283</v>
      </c>
      <c r="F451" s="16" t="s">
        <v>131</v>
      </c>
      <c r="G451" s="16" t="s">
        <v>124</v>
      </c>
      <c r="H451" t="s">
        <v>846</v>
      </c>
      <c r="I451" s="16" t="s">
        <v>85</v>
      </c>
      <c r="J451" s="17" t="s">
        <v>85</v>
      </c>
      <c r="K451" s="18">
        <v>29221</v>
      </c>
      <c r="L451" s="16" t="s">
        <v>98</v>
      </c>
      <c r="M451" s="19">
        <v>2044</v>
      </c>
      <c r="N451" s="21"/>
      <c r="O451" s="36">
        <v>61500000</v>
      </c>
      <c r="P451" s="63">
        <f>[1]!EUROCONVERT(O451,"ITL","EUR")</f>
        <v>31762.1</v>
      </c>
    </row>
    <row r="452" spans="1:16" ht="15">
      <c r="A452" s="16" t="s">
        <v>1005</v>
      </c>
      <c r="B452" s="16" t="s">
        <v>186</v>
      </c>
      <c r="C452" s="16" t="s">
        <v>294</v>
      </c>
      <c r="D452" s="16" t="s">
        <v>130</v>
      </c>
      <c r="E452" s="16" t="s">
        <v>283</v>
      </c>
      <c r="F452" s="16" t="s">
        <v>131</v>
      </c>
      <c r="G452" s="16" t="s">
        <v>124</v>
      </c>
      <c r="H452" t="s">
        <v>846</v>
      </c>
      <c r="I452" s="16" t="s">
        <v>85</v>
      </c>
      <c r="J452" s="17" t="s">
        <v>85</v>
      </c>
      <c r="K452" s="18">
        <v>29221</v>
      </c>
      <c r="L452" s="16" t="s">
        <v>98</v>
      </c>
      <c r="M452" s="19">
        <v>2040</v>
      </c>
      <c r="N452" s="21"/>
      <c r="O452" s="36">
        <v>61500000</v>
      </c>
      <c r="P452" s="63">
        <f>[1]!EUROCONVERT(O452,"ITL","EUR")</f>
        <v>31762.1</v>
      </c>
    </row>
    <row r="453" spans="1:16" ht="15">
      <c r="A453" s="16" t="s">
        <v>1005</v>
      </c>
      <c r="B453" s="16" t="s">
        <v>196</v>
      </c>
      <c r="C453" s="16" t="s">
        <v>294</v>
      </c>
      <c r="D453" s="16" t="s">
        <v>222</v>
      </c>
      <c r="E453" s="16" t="s">
        <v>283</v>
      </c>
      <c r="F453" s="16" t="s">
        <v>131</v>
      </c>
      <c r="G453" s="16" t="s">
        <v>124</v>
      </c>
      <c r="H453" t="s">
        <v>846</v>
      </c>
      <c r="I453" s="16" t="s">
        <v>85</v>
      </c>
      <c r="J453" s="17" t="s">
        <v>85</v>
      </c>
      <c r="K453" s="18">
        <v>29221</v>
      </c>
      <c r="L453" s="16" t="s">
        <v>98</v>
      </c>
      <c r="M453" s="19">
        <v>2051</v>
      </c>
      <c r="N453" s="21"/>
      <c r="O453" s="36">
        <v>61500000</v>
      </c>
      <c r="P453" s="63">
        <f>[1]!EUROCONVERT(O453,"ITL","EUR")</f>
        <v>31762.1</v>
      </c>
    </row>
    <row r="454" spans="1:16" ht="15">
      <c r="A454" s="16" t="s">
        <v>1005</v>
      </c>
      <c r="B454" s="16" t="s">
        <v>98</v>
      </c>
      <c r="C454" s="16" t="s">
        <v>294</v>
      </c>
      <c r="D454" s="16" t="s">
        <v>138</v>
      </c>
      <c r="E454" s="16" t="s">
        <v>283</v>
      </c>
      <c r="F454" s="16" t="s">
        <v>131</v>
      </c>
      <c r="G454" s="16" t="s">
        <v>124</v>
      </c>
      <c r="H454" t="s">
        <v>846</v>
      </c>
      <c r="I454" s="16" t="s">
        <v>85</v>
      </c>
      <c r="J454" s="17" t="s">
        <v>85</v>
      </c>
      <c r="K454" s="18">
        <v>29221</v>
      </c>
      <c r="L454" s="16" t="s">
        <v>98</v>
      </c>
      <c r="M454" s="19">
        <v>2043</v>
      </c>
      <c r="N454" s="21"/>
      <c r="O454" s="36">
        <v>61500000</v>
      </c>
      <c r="P454" s="63">
        <f>[1]!EUROCONVERT(O454,"ITL","EUR")</f>
        <v>31762.1</v>
      </c>
    </row>
    <row r="455" spans="1:16" ht="15">
      <c r="A455" s="16" t="s">
        <v>1005</v>
      </c>
      <c r="B455" s="16" t="s">
        <v>181</v>
      </c>
      <c r="C455" s="16" t="s">
        <v>294</v>
      </c>
      <c r="D455" s="16" t="s">
        <v>160</v>
      </c>
      <c r="E455" s="16" t="s">
        <v>283</v>
      </c>
      <c r="F455" s="16" t="s">
        <v>131</v>
      </c>
      <c r="G455" s="16" t="s">
        <v>124</v>
      </c>
      <c r="H455" t="s">
        <v>846</v>
      </c>
      <c r="I455" s="16" t="s">
        <v>85</v>
      </c>
      <c r="J455" s="17" t="s">
        <v>85</v>
      </c>
      <c r="K455" s="18">
        <v>29221</v>
      </c>
      <c r="L455" s="16" t="s">
        <v>98</v>
      </c>
      <c r="M455" s="19">
        <v>2045</v>
      </c>
      <c r="N455" s="21"/>
      <c r="O455" s="36">
        <v>61500000</v>
      </c>
      <c r="P455" s="63">
        <f>[1]!EUROCONVERT(O455,"ITL","EUR")</f>
        <v>31762.1</v>
      </c>
    </row>
    <row r="456" spans="1:16" ht="15">
      <c r="A456" s="16" t="s">
        <v>1005</v>
      </c>
      <c r="B456" s="16" t="s">
        <v>185</v>
      </c>
      <c r="C456" s="16" t="s">
        <v>294</v>
      </c>
      <c r="D456" s="16" t="s">
        <v>154</v>
      </c>
      <c r="E456" s="16" t="s">
        <v>283</v>
      </c>
      <c r="F456" s="16" t="s">
        <v>131</v>
      </c>
      <c r="G456" s="16" t="s">
        <v>124</v>
      </c>
      <c r="H456" t="s">
        <v>846</v>
      </c>
      <c r="I456" s="16" t="s">
        <v>85</v>
      </c>
      <c r="J456" s="17" t="s">
        <v>85</v>
      </c>
      <c r="K456" s="18">
        <v>29221</v>
      </c>
      <c r="L456" s="16" t="s">
        <v>98</v>
      </c>
      <c r="M456" s="19">
        <v>2046</v>
      </c>
      <c r="N456" s="21"/>
      <c r="O456" s="36">
        <v>61500000</v>
      </c>
      <c r="P456" s="63">
        <f>[1]!EUROCONVERT(O456,"ITL","EUR")</f>
        <v>31762.1</v>
      </c>
    </row>
    <row r="457" spans="1:16" ht="15">
      <c r="A457" s="16" t="s">
        <v>1005</v>
      </c>
      <c r="B457" s="16" t="s">
        <v>185</v>
      </c>
      <c r="C457" s="16" t="s">
        <v>294</v>
      </c>
      <c r="D457" s="16" t="s">
        <v>237</v>
      </c>
      <c r="E457" s="16" t="s">
        <v>283</v>
      </c>
      <c r="F457" s="16" t="s">
        <v>131</v>
      </c>
      <c r="G457" s="16" t="s">
        <v>124</v>
      </c>
      <c r="H457" t="s">
        <v>846</v>
      </c>
      <c r="I457" s="16" t="s">
        <v>85</v>
      </c>
      <c r="J457" s="17" t="s">
        <v>85</v>
      </c>
      <c r="K457" s="18">
        <v>29221</v>
      </c>
      <c r="L457" s="16" t="s">
        <v>98</v>
      </c>
      <c r="M457" s="19">
        <v>2047</v>
      </c>
      <c r="N457" s="21"/>
      <c r="O457" s="36">
        <v>61500000</v>
      </c>
      <c r="P457" s="63">
        <f>[1]!EUROCONVERT(O457,"ITL","EUR")</f>
        <v>31762.1</v>
      </c>
    </row>
    <row r="458" spans="1:16" ht="15">
      <c r="A458" s="16" t="s">
        <v>1005</v>
      </c>
      <c r="B458" s="16" t="s">
        <v>195</v>
      </c>
      <c r="C458" s="16" t="s">
        <v>294</v>
      </c>
      <c r="D458" s="16" t="s">
        <v>243</v>
      </c>
      <c r="E458" s="16" t="s">
        <v>283</v>
      </c>
      <c r="F458" s="16" t="s">
        <v>131</v>
      </c>
      <c r="G458" s="16" t="s">
        <v>124</v>
      </c>
      <c r="H458" t="s">
        <v>846</v>
      </c>
      <c r="I458" s="16" t="s">
        <v>85</v>
      </c>
      <c r="J458" s="17" t="s">
        <v>85</v>
      </c>
      <c r="K458" s="18">
        <v>29221</v>
      </c>
      <c r="L458" s="16" t="s">
        <v>98</v>
      </c>
      <c r="M458" s="19">
        <v>2048</v>
      </c>
      <c r="N458" s="21"/>
      <c r="O458" s="36">
        <v>61500000</v>
      </c>
      <c r="P458" s="63">
        <f>[1]!EUROCONVERT(O458,"ITL","EUR")</f>
        <v>31762.1</v>
      </c>
    </row>
    <row r="459" spans="1:16" ht="15">
      <c r="A459" s="16" t="s">
        <v>1005</v>
      </c>
      <c r="B459" s="16" t="s">
        <v>195</v>
      </c>
      <c r="C459" s="16" t="s">
        <v>294</v>
      </c>
      <c r="D459" s="16" t="s">
        <v>244</v>
      </c>
      <c r="E459" s="16" t="s">
        <v>283</v>
      </c>
      <c r="F459" s="16" t="s">
        <v>131</v>
      </c>
      <c r="G459" s="16" t="s">
        <v>124</v>
      </c>
      <c r="H459" t="s">
        <v>846</v>
      </c>
      <c r="I459" s="16" t="s">
        <v>85</v>
      </c>
      <c r="J459" s="17" t="s">
        <v>85</v>
      </c>
      <c r="K459" s="18">
        <v>29221</v>
      </c>
      <c r="L459" s="16" t="s">
        <v>98</v>
      </c>
      <c r="M459" s="19">
        <v>2049</v>
      </c>
      <c r="N459" s="21"/>
      <c r="O459" s="36">
        <v>61500000</v>
      </c>
      <c r="P459" s="63">
        <f>[1]!EUROCONVERT(O459,"ITL","EUR")</f>
        <v>31762.1</v>
      </c>
    </row>
    <row r="460" spans="1:16" ht="15">
      <c r="A460" s="16" t="s">
        <v>1005</v>
      </c>
      <c r="B460" s="16" t="s">
        <v>196</v>
      </c>
      <c r="C460" s="16" t="s">
        <v>294</v>
      </c>
      <c r="D460" s="16" t="s">
        <v>216</v>
      </c>
      <c r="E460" s="16" t="s">
        <v>283</v>
      </c>
      <c r="F460" s="16" t="s">
        <v>131</v>
      </c>
      <c r="G460" s="16" t="s">
        <v>124</v>
      </c>
      <c r="H460" t="s">
        <v>846</v>
      </c>
      <c r="I460" s="16" t="s">
        <v>85</v>
      </c>
      <c r="J460" s="17" t="s">
        <v>85</v>
      </c>
      <c r="K460" s="18">
        <v>29221</v>
      </c>
      <c r="L460" s="16" t="s">
        <v>98</v>
      </c>
      <c r="M460" s="19">
        <v>2050</v>
      </c>
      <c r="N460" s="21"/>
      <c r="O460" s="36">
        <v>61500000</v>
      </c>
      <c r="P460" s="63">
        <f>[1]!EUROCONVERT(O460,"ITL","EUR")</f>
        <v>31762.1</v>
      </c>
    </row>
    <row r="461" spans="1:16" ht="15">
      <c r="A461" s="16" t="s">
        <v>1005</v>
      </c>
      <c r="B461" s="16" t="s">
        <v>186</v>
      </c>
      <c r="C461" s="16" t="s">
        <v>294</v>
      </c>
      <c r="D461" s="16" t="s">
        <v>159</v>
      </c>
      <c r="E461" s="16" t="s">
        <v>283</v>
      </c>
      <c r="F461" s="16" t="s">
        <v>131</v>
      </c>
      <c r="G461" s="16" t="s">
        <v>124</v>
      </c>
      <c r="H461" t="s">
        <v>846</v>
      </c>
      <c r="I461" s="16" t="s">
        <v>85</v>
      </c>
      <c r="J461" s="17" t="s">
        <v>85</v>
      </c>
      <c r="K461" s="18">
        <v>29221</v>
      </c>
      <c r="L461" s="16" t="s">
        <v>98</v>
      </c>
      <c r="M461" s="19">
        <v>2039</v>
      </c>
      <c r="N461" s="21"/>
      <c r="O461" s="36">
        <v>61500000</v>
      </c>
      <c r="P461" s="63">
        <f>[1]!EUROCONVERT(O461,"ITL","EUR")</f>
        <v>31762.1</v>
      </c>
    </row>
    <row r="462" spans="1:16" ht="15">
      <c r="A462" s="16" t="s">
        <v>1005</v>
      </c>
      <c r="B462" s="16" t="s">
        <v>184</v>
      </c>
      <c r="C462" s="16" t="s">
        <v>294</v>
      </c>
      <c r="D462" s="16" t="s">
        <v>90</v>
      </c>
      <c r="E462" s="16" t="s">
        <v>283</v>
      </c>
      <c r="F462" s="16" t="s">
        <v>131</v>
      </c>
      <c r="G462" s="16" t="s">
        <v>124</v>
      </c>
      <c r="H462" t="s">
        <v>846</v>
      </c>
      <c r="I462" s="16" t="s">
        <v>85</v>
      </c>
      <c r="J462" s="17" t="s">
        <v>85</v>
      </c>
      <c r="K462" s="18">
        <v>29221</v>
      </c>
      <c r="L462" s="16" t="s">
        <v>98</v>
      </c>
      <c r="M462" s="19">
        <v>2094</v>
      </c>
      <c r="N462" s="21"/>
      <c r="O462" s="36">
        <v>102500000</v>
      </c>
      <c r="P462" s="63">
        <f>[1]!EUROCONVERT(O462,"ITL","EUR")</f>
        <v>52936.83</v>
      </c>
    </row>
    <row r="463" spans="1:16" ht="15">
      <c r="A463" s="16" t="s">
        <v>1005</v>
      </c>
      <c r="B463" s="16" t="s">
        <v>196</v>
      </c>
      <c r="C463" s="16" t="s">
        <v>294</v>
      </c>
      <c r="D463" s="16" t="s">
        <v>225</v>
      </c>
      <c r="E463" s="16" t="s">
        <v>283</v>
      </c>
      <c r="F463" s="16" t="s">
        <v>131</v>
      </c>
      <c r="G463" s="16" t="s">
        <v>124</v>
      </c>
      <c r="H463" t="s">
        <v>846</v>
      </c>
      <c r="I463" s="16" t="s">
        <v>85</v>
      </c>
      <c r="J463" s="17" t="s">
        <v>85</v>
      </c>
      <c r="K463" s="18">
        <v>29221</v>
      </c>
      <c r="L463" s="16" t="s">
        <v>98</v>
      </c>
      <c r="M463" s="19">
        <v>2088</v>
      </c>
      <c r="N463" s="21"/>
      <c r="O463" s="36">
        <v>102500000</v>
      </c>
      <c r="P463" s="63">
        <f>[1]!EUROCONVERT(O463,"ITL","EUR")</f>
        <v>52936.83</v>
      </c>
    </row>
    <row r="464" spans="1:16" ht="15">
      <c r="A464" s="16" t="s">
        <v>1005</v>
      </c>
      <c r="B464" s="16" t="s">
        <v>196</v>
      </c>
      <c r="C464" s="16" t="s">
        <v>294</v>
      </c>
      <c r="D464" s="16" t="s">
        <v>224</v>
      </c>
      <c r="E464" s="16" t="s">
        <v>283</v>
      </c>
      <c r="F464" s="16" t="s">
        <v>131</v>
      </c>
      <c r="G464" s="16" t="s">
        <v>124</v>
      </c>
      <c r="H464" t="s">
        <v>846</v>
      </c>
      <c r="I464" s="16" t="s">
        <v>85</v>
      </c>
      <c r="J464" s="17" t="s">
        <v>85</v>
      </c>
      <c r="K464" s="18">
        <v>29221</v>
      </c>
      <c r="L464" s="16" t="s">
        <v>98</v>
      </c>
      <c r="M464" s="19">
        <v>2089</v>
      </c>
      <c r="N464" s="21"/>
      <c r="O464" s="36">
        <v>102500000</v>
      </c>
      <c r="P464" s="63">
        <f>[1]!EUROCONVERT(O464,"ITL","EUR")</f>
        <v>52936.83</v>
      </c>
    </row>
    <row r="465" spans="1:16" ht="15">
      <c r="A465" s="16" t="s">
        <v>1005</v>
      </c>
      <c r="B465" s="16" t="s">
        <v>188</v>
      </c>
      <c r="C465" s="16" t="s">
        <v>294</v>
      </c>
      <c r="D465" s="16" t="s">
        <v>208</v>
      </c>
      <c r="E465" s="16" t="s">
        <v>283</v>
      </c>
      <c r="F465" s="16" t="s">
        <v>131</v>
      </c>
      <c r="G465" s="16" t="s">
        <v>124</v>
      </c>
      <c r="H465" t="s">
        <v>846</v>
      </c>
      <c r="I465" s="16" t="s">
        <v>85</v>
      </c>
      <c r="J465" s="17" t="s">
        <v>85</v>
      </c>
      <c r="K465" s="18">
        <v>29221</v>
      </c>
      <c r="L465" s="16" t="s">
        <v>98</v>
      </c>
      <c r="M465" s="19">
        <v>2090</v>
      </c>
      <c r="N465" s="21"/>
      <c r="O465" s="36">
        <v>102500000</v>
      </c>
      <c r="P465" s="63">
        <f>[1]!EUROCONVERT(O465,"ITL","EUR")</f>
        <v>52936.83</v>
      </c>
    </row>
    <row r="466" spans="1:16" ht="15">
      <c r="A466" s="16" t="s">
        <v>1005</v>
      </c>
      <c r="B466" s="16" t="s">
        <v>188</v>
      </c>
      <c r="C466" s="16" t="s">
        <v>294</v>
      </c>
      <c r="D466" s="16" t="s">
        <v>207</v>
      </c>
      <c r="E466" s="16" t="s">
        <v>283</v>
      </c>
      <c r="F466" s="16" t="s">
        <v>131</v>
      </c>
      <c r="G466" s="16" t="s">
        <v>124</v>
      </c>
      <c r="H466" t="s">
        <v>846</v>
      </c>
      <c r="I466" s="16" t="s">
        <v>85</v>
      </c>
      <c r="J466" s="17" t="s">
        <v>85</v>
      </c>
      <c r="K466" s="18">
        <v>29221</v>
      </c>
      <c r="L466" s="16" t="s">
        <v>98</v>
      </c>
      <c r="M466" s="19">
        <v>2091</v>
      </c>
      <c r="N466" s="21"/>
      <c r="O466" s="36">
        <v>102500000</v>
      </c>
      <c r="P466" s="63">
        <f>[1]!EUROCONVERT(O466,"ITL","EUR")</f>
        <v>52936.83</v>
      </c>
    </row>
    <row r="467" spans="1:16" ht="15">
      <c r="A467" s="16" t="s">
        <v>1005</v>
      </c>
      <c r="B467" s="16" t="s">
        <v>196</v>
      </c>
      <c r="C467" s="16" t="s">
        <v>294</v>
      </c>
      <c r="D467" s="16" t="s">
        <v>219</v>
      </c>
      <c r="E467" s="16" t="s">
        <v>283</v>
      </c>
      <c r="F467" s="16" t="s">
        <v>131</v>
      </c>
      <c r="G467" s="16" t="s">
        <v>124</v>
      </c>
      <c r="H467" t="s">
        <v>846</v>
      </c>
      <c r="I467" s="16" t="s">
        <v>85</v>
      </c>
      <c r="J467" s="17" t="s">
        <v>85</v>
      </c>
      <c r="K467" s="18">
        <v>29221</v>
      </c>
      <c r="L467" s="16" t="s">
        <v>98</v>
      </c>
      <c r="M467" s="19">
        <v>2087</v>
      </c>
      <c r="N467" s="21"/>
      <c r="O467" s="36">
        <v>102500000</v>
      </c>
      <c r="P467" s="63">
        <f>[1]!EUROCONVERT(O467,"ITL","EUR")</f>
        <v>52936.83</v>
      </c>
    </row>
    <row r="468" spans="1:16" ht="15">
      <c r="A468" s="16" t="s">
        <v>1005</v>
      </c>
      <c r="B468" s="16" t="s">
        <v>184</v>
      </c>
      <c r="C468" s="16" t="s">
        <v>294</v>
      </c>
      <c r="D468" s="16" t="s">
        <v>203</v>
      </c>
      <c r="E468" s="16" t="s">
        <v>283</v>
      </c>
      <c r="F468" s="16" t="s">
        <v>131</v>
      </c>
      <c r="G468" s="16" t="s">
        <v>124</v>
      </c>
      <c r="H468" t="s">
        <v>846</v>
      </c>
      <c r="I468" s="16" t="s">
        <v>85</v>
      </c>
      <c r="J468" s="17" t="s">
        <v>85</v>
      </c>
      <c r="K468" s="18">
        <v>29221</v>
      </c>
      <c r="L468" s="16" t="s">
        <v>98</v>
      </c>
      <c r="M468" s="19">
        <v>2093</v>
      </c>
      <c r="N468" s="21"/>
      <c r="O468" s="36">
        <v>102500000</v>
      </c>
      <c r="P468" s="63">
        <f>[1]!EUROCONVERT(O468,"ITL","EUR")</f>
        <v>52936.83</v>
      </c>
    </row>
    <row r="469" spans="1:16" ht="15">
      <c r="A469" s="16" t="s">
        <v>1005</v>
      </c>
      <c r="B469" s="16" t="s">
        <v>180</v>
      </c>
      <c r="C469" s="16" t="s">
        <v>294</v>
      </c>
      <c r="D469" s="16" t="s">
        <v>186</v>
      </c>
      <c r="E469" s="16" t="s">
        <v>283</v>
      </c>
      <c r="F469" s="16" t="s">
        <v>131</v>
      </c>
      <c r="G469" s="16" t="s">
        <v>124</v>
      </c>
      <c r="H469" t="s">
        <v>846</v>
      </c>
      <c r="I469" s="16" t="s">
        <v>85</v>
      </c>
      <c r="J469" s="17" t="s">
        <v>85</v>
      </c>
      <c r="K469" s="18">
        <v>29221</v>
      </c>
      <c r="L469" s="16" t="s">
        <v>98</v>
      </c>
      <c r="M469" s="19">
        <v>2097</v>
      </c>
      <c r="N469" s="21"/>
      <c r="O469" s="36">
        <v>102500000</v>
      </c>
      <c r="P469" s="63">
        <f>[1]!EUROCONVERT(O469,"ITL","EUR")</f>
        <v>52936.83</v>
      </c>
    </row>
    <row r="470" spans="1:16" ht="15">
      <c r="A470" s="16" t="s">
        <v>1005</v>
      </c>
      <c r="B470" s="16" t="s">
        <v>184</v>
      </c>
      <c r="C470" s="16" t="s">
        <v>294</v>
      </c>
      <c r="D470" s="16" t="s">
        <v>192</v>
      </c>
      <c r="E470" s="16" t="s">
        <v>283</v>
      </c>
      <c r="F470" s="16" t="s">
        <v>131</v>
      </c>
      <c r="G470" s="16" t="s">
        <v>124</v>
      </c>
      <c r="H470" t="s">
        <v>846</v>
      </c>
      <c r="I470" s="16" t="s">
        <v>85</v>
      </c>
      <c r="J470" s="17" t="s">
        <v>85</v>
      </c>
      <c r="K470" s="18">
        <v>29221</v>
      </c>
      <c r="L470" s="16" t="s">
        <v>98</v>
      </c>
      <c r="M470" s="19">
        <v>2095</v>
      </c>
      <c r="N470" s="21"/>
      <c r="O470" s="36">
        <v>102500000</v>
      </c>
      <c r="P470" s="63">
        <f>[1]!EUROCONVERT(O470,"ITL","EUR")</f>
        <v>52936.83</v>
      </c>
    </row>
    <row r="471" spans="1:16" ht="15">
      <c r="A471" s="16" t="s">
        <v>1005</v>
      </c>
      <c r="B471" s="16" t="s">
        <v>180</v>
      </c>
      <c r="C471" s="16" t="s">
        <v>294</v>
      </c>
      <c r="D471" s="16" t="s">
        <v>187</v>
      </c>
      <c r="E471" s="16" t="s">
        <v>283</v>
      </c>
      <c r="F471" s="16" t="s">
        <v>131</v>
      </c>
      <c r="G471" s="16" t="s">
        <v>124</v>
      </c>
      <c r="H471" t="s">
        <v>846</v>
      </c>
      <c r="I471" s="16" t="s">
        <v>85</v>
      </c>
      <c r="J471" s="17" t="s">
        <v>85</v>
      </c>
      <c r="K471" s="18">
        <v>29221</v>
      </c>
      <c r="L471" s="16" t="s">
        <v>98</v>
      </c>
      <c r="M471" s="19">
        <v>2096</v>
      </c>
      <c r="N471" s="21"/>
      <c r="O471" s="36">
        <v>102500000</v>
      </c>
      <c r="P471" s="63">
        <f>[1]!EUROCONVERT(O471,"ITL","EUR")</f>
        <v>52936.83</v>
      </c>
    </row>
    <row r="472" spans="1:16" ht="15">
      <c r="A472" s="16" t="s">
        <v>1005</v>
      </c>
      <c r="B472" s="16" t="s">
        <v>180</v>
      </c>
      <c r="C472" s="16" t="s">
        <v>294</v>
      </c>
      <c r="D472" s="16" t="s">
        <v>98</v>
      </c>
      <c r="E472" s="16" t="s">
        <v>283</v>
      </c>
      <c r="F472" s="16" t="s">
        <v>131</v>
      </c>
      <c r="G472" s="16" t="s">
        <v>124</v>
      </c>
      <c r="H472" t="s">
        <v>846</v>
      </c>
      <c r="I472" s="16" t="s">
        <v>85</v>
      </c>
      <c r="J472" s="17" t="s">
        <v>85</v>
      </c>
      <c r="K472" s="18">
        <v>29221</v>
      </c>
      <c r="L472" s="16" t="s">
        <v>98</v>
      </c>
      <c r="M472" s="19">
        <v>2098</v>
      </c>
      <c r="N472" s="21"/>
      <c r="O472" s="36">
        <v>102500000</v>
      </c>
      <c r="P472" s="63">
        <f>[1]!EUROCONVERT(O472,"ITL","EUR")</f>
        <v>52936.83</v>
      </c>
    </row>
    <row r="473" spans="1:16" ht="15">
      <c r="A473" s="16" t="s">
        <v>1005</v>
      </c>
      <c r="B473" s="16" t="s">
        <v>183</v>
      </c>
      <c r="C473" s="16" t="s">
        <v>294</v>
      </c>
      <c r="D473" s="16" t="s">
        <v>195</v>
      </c>
      <c r="E473" s="16" t="s">
        <v>283</v>
      </c>
      <c r="F473" s="16" t="s">
        <v>131</v>
      </c>
      <c r="G473" s="16" t="s">
        <v>124</v>
      </c>
      <c r="H473" t="s">
        <v>846</v>
      </c>
      <c r="I473" s="16" t="s">
        <v>85</v>
      </c>
      <c r="J473" s="17" t="s">
        <v>85</v>
      </c>
      <c r="K473" s="18">
        <v>29221</v>
      </c>
      <c r="L473" s="16" t="s">
        <v>98</v>
      </c>
      <c r="M473" s="19">
        <v>2100</v>
      </c>
      <c r="N473" s="21"/>
      <c r="O473" s="36">
        <v>102500000</v>
      </c>
      <c r="P473" s="63">
        <f>[1]!EUROCONVERT(O473,"ITL","EUR")</f>
        <v>52936.83</v>
      </c>
    </row>
    <row r="474" spans="1:16" ht="15">
      <c r="A474" s="16" t="s">
        <v>1005</v>
      </c>
      <c r="B474" s="16" t="s">
        <v>183</v>
      </c>
      <c r="C474" s="16" t="s">
        <v>294</v>
      </c>
      <c r="D474" s="16" t="s">
        <v>126</v>
      </c>
      <c r="E474" s="16" t="s">
        <v>283</v>
      </c>
      <c r="F474" s="16" t="s">
        <v>131</v>
      </c>
      <c r="G474" s="16" t="s">
        <v>124</v>
      </c>
      <c r="H474" t="s">
        <v>846</v>
      </c>
      <c r="I474" s="16" t="s">
        <v>85</v>
      </c>
      <c r="J474" s="17" t="s">
        <v>85</v>
      </c>
      <c r="K474" s="18">
        <v>29221</v>
      </c>
      <c r="L474" s="16" t="s">
        <v>98</v>
      </c>
      <c r="M474" s="19">
        <v>2101</v>
      </c>
      <c r="N474" s="21"/>
      <c r="O474" s="36">
        <v>102500000</v>
      </c>
      <c r="P474" s="63">
        <f>[1]!EUROCONVERT(O474,"ITL","EUR")</f>
        <v>52936.83</v>
      </c>
    </row>
    <row r="475" spans="1:16" ht="15">
      <c r="A475" s="16" t="s">
        <v>1005</v>
      </c>
      <c r="B475" s="16" t="s">
        <v>186</v>
      </c>
      <c r="C475" s="16" t="s">
        <v>294</v>
      </c>
      <c r="D475" s="16" t="s">
        <v>132</v>
      </c>
      <c r="E475" s="16" t="s">
        <v>283</v>
      </c>
      <c r="F475" s="16" t="s">
        <v>131</v>
      </c>
      <c r="G475" s="16" t="s">
        <v>124</v>
      </c>
      <c r="H475" t="s">
        <v>846</v>
      </c>
      <c r="I475" s="16" t="s">
        <v>85</v>
      </c>
      <c r="J475" s="17" t="s">
        <v>85</v>
      </c>
      <c r="K475" s="18">
        <v>29221</v>
      </c>
      <c r="L475" s="16" t="s">
        <v>98</v>
      </c>
      <c r="M475" s="19">
        <v>2071</v>
      </c>
      <c r="N475" s="21"/>
      <c r="O475" s="36">
        <v>102500000</v>
      </c>
      <c r="P475" s="63">
        <f>[1]!EUROCONVERT(O475,"ITL","EUR")</f>
        <v>52936.83</v>
      </c>
    </row>
    <row r="476" spans="1:16" ht="15">
      <c r="A476" s="16" t="s">
        <v>1005</v>
      </c>
      <c r="B476" s="16" t="s">
        <v>183</v>
      </c>
      <c r="C476" s="16" t="s">
        <v>294</v>
      </c>
      <c r="D476" s="16" t="s">
        <v>181</v>
      </c>
      <c r="E476" s="16" t="s">
        <v>283</v>
      </c>
      <c r="F476" s="16" t="s">
        <v>131</v>
      </c>
      <c r="G476" s="16" t="s">
        <v>124</v>
      </c>
      <c r="H476" t="s">
        <v>846</v>
      </c>
      <c r="I476" s="16" t="s">
        <v>85</v>
      </c>
      <c r="J476" s="17" t="s">
        <v>85</v>
      </c>
      <c r="K476" s="18">
        <v>29221</v>
      </c>
      <c r="L476" s="16" t="s">
        <v>98</v>
      </c>
      <c r="M476" s="19">
        <v>2058</v>
      </c>
      <c r="N476" s="21"/>
      <c r="O476" s="36">
        <v>61500000</v>
      </c>
      <c r="P476" s="63">
        <f>[1]!EUROCONVERT(O476,"ITL","EUR")</f>
        <v>31762.1</v>
      </c>
    </row>
    <row r="477" spans="1:16" ht="15">
      <c r="A477" s="16" t="s">
        <v>1005</v>
      </c>
      <c r="B477" s="16" t="s">
        <v>188</v>
      </c>
      <c r="C477" s="16" t="s">
        <v>294</v>
      </c>
      <c r="D477" s="16" t="s">
        <v>205</v>
      </c>
      <c r="E477" s="16" t="s">
        <v>283</v>
      </c>
      <c r="F477" s="16" t="s">
        <v>131</v>
      </c>
      <c r="G477" s="16" t="s">
        <v>124</v>
      </c>
      <c r="H477" t="s">
        <v>846</v>
      </c>
      <c r="I477" s="16" t="s">
        <v>85</v>
      </c>
      <c r="J477" s="17" t="s">
        <v>85</v>
      </c>
      <c r="K477" s="18">
        <v>29221</v>
      </c>
      <c r="L477" s="16" t="s">
        <v>98</v>
      </c>
      <c r="M477" s="19">
        <v>2092</v>
      </c>
      <c r="N477" s="21"/>
      <c r="O477" s="36">
        <v>102500000</v>
      </c>
      <c r="P477" s="63">
        <f>[1]!EUROCONVERT(O477,"ITL","EUR")</f>
        <v>52936.83</v>
      </c>
    </row>
    <row r="478" spans="1:16" ht="15">
      <c r="A478" s="16" t="s">
        <v>1005</v>
      </c>
      <c r="B478" s="16" t="s">
        <v>98</v>
      </c>
      <c r="C478" s="16" t="s">
        <v>294</v>
      </c>
      <c r="D478" s="16" t="s">
        <v>146</v>
      </c>
      <c r="E478" s="16" t="s">
        <v>283</v>
      </c>
      <c r="F478" s="16" t="s">
        <v>131</v>
      </c>
      <c r="G478" s="16" t="s">
        <v>124</v>
      </c>
      <c r="H478" t="s">
        <v>846</v>
      </c>
      <c r="I478" s="16" t="s">
        <v>85</v>
      </c>
      <c r="J478" s="17" t="s">
        <v>85</v>
      </c>
      <c r="K478" s="18">
        <v>29221</v>
      </c>
      <c r="L478" s="16" t="s">
        <v>98</v>
      </c>
      <c r="M478" s="19">
        <v>2075</v>
      </c>
      <c r="N478" s="21"/>
      <c r="O478" s="36">
        <v>102500000</v>
      </c>
      <c r="P478" s="63">
        <f>[1]!EUROCONVERT(O478,"ITL","EUR")</f>
        <v>52936.83</v>
      </c>
    </row>
    <row r="479" spans="1:16" ht="15">
      <c r="A479" s="16" t="s">
        <v>1005</v>
      </c>
      <c r="B479" s="16" t="s">
        <v>183</v>
      </c>
      <c r="C479" s="16" t="s">
        <v>294</v>
      </c>
      <c r="D479" s="16" t="s">
        <v>185</v>
      </c>
      <c r="E479" s="16" t="s">
        <v>283</v>
      </c>
      <c r="F479" s="16" t="s">
        <v>131</v>
      </c>
      <c r="G479" s="16" t="s">
        <v>124</v>
      </c>
      <c r="H479" t="s">
        <v>846</v>
      </c>
      <c r="I479" s="16" t="s">
        <v>85</v>
      </c>
      <c r="J479" s="17" t="s">
        <v>85</v>
      </c>
      <c r="K479" s="18">
        <v>29221</v>
      </c>
      <c r="L479" s="16" t="s">
        <v>98</v>
      </c>
      <c r="M479" s="19">
        <v>2099</v>
      </c>
      <c r="N479" s="21"/>
      <c r="O479" s="36">
        <v>102500000</v>
      </c>
      <c r="P479" s="63">
        <f>[1]!EUROCONVERT(O479,"ITL","EUR")</f>
        <v>52936.83</v>
      </c>
    </row>
    <row r="480" spans="1:16" ht="15">
      <c r="A480" s="16" t="s">
        <v>1005</v>
      </c>
      <c r="B480" s="16" t="s">
        <v>194</v>
      </c>
      <c r="C480" s="16" t="s">
        <v>294</v>
      </c>
      <c r="D480" s="16" t="s">
        <v>145</v>
      </c>
      <c r="E480" s="16" t="s">
        <v>283</v>
      </c>
      <c r="F480" s="16" t="s">
        <v>131</v>
      </c>
      <c r="G480" s="16" t="s">
        <v>124</v>
      </c>
      <c r="H480" t="s">
        <v>846</v>
      </c>
      <c r="I480" s="16" t="s">
        <v>85</v>
      </c>
      <c r="J480" s="17" t="s">
        <v>85</v>
      </c>
      <c r="K480" s="18">
        <v>29221</v>
      </c>
      <c r="L480" s="16" t="s">
        <v>98</v>
      </c>
      <c r="M480" s="19">
        <v>2072</v>
      </c>
      <c r="N480" s="21"/>
      <c r="O480" s="36">
        <v>102500000</v>
      </c>
      <c r="P480" s="63">
        <f>[1]!EUROCONVERT(O480,"ITL","EUR")</f>
        <v>52936.83</v>
      </c>
    </row>
    <row r="481" spans="1:16" ht="15">
      <c r="A481" s="16" t="s">
        <v>1005</v>
      </c>
      <c r="B481" s="16" t="s">
        <v>195</v>
      </c>
      <c r="C481" s="16" t="s">
        <v>294</v>
      </c>
      <c r="D481" s="16" t="s">
        <v>220</v>
      </c>
      <c r="E481" s="16" t="s">
        <v>283</v>
      </c>
      <c r="F481" s="16" t="s">
        <v>131</v>
      </c>
      <c r="G481" s="16" t="s">
        <v>124</v>
      </c>
      <c r="H481" t="s">
        <v>846</v>
      </c>
      <c r="I481" s="16" t="s">
        <v>85</v>
      </c>
      <c r="J481" s="17" t="s">
        <v>85</v>
      </c>
      <c r="K481" s="18">
        <v>29221</v>
      </c>
      <c r="L481" s="16" t="s">
        <v>98</v>
      </c>
      <c r="M481" s="19">
        <v>2086</v>
      </c>
      <c r="N481" s="21"/>
      <c r="O481" s="36">
        <v>102500000</v>
      </c>
      <c r="P481" s="63">
        <f>[1]!EUROCONVERT(O481,"ITL","EUR")</f>
        <v>52936.83</v>
      </c>
    </row>
    <row r="482" spans="1:16" ht="15">
      <c r="A482" s="16" t="s">
        <v>1005</v>
      </c>
      <c r="B482" s="16" t="s">
        <v>194</v>
      </c>
      <c r="C482" s="16" t="s">
        <v>294</v>
      </c>
      <c r="D482" s="16" t="s">
        <v>127</v>
      </c>
      <c r="E482" s="16" t="s">
        <v>283</v>
      </c>
      <c r="F482" s="16" t="s">
        <v>131</v>
      </c>
      <c r="G482" s="16" t="s">
        <v>124</v>
      </c>
      <c r="H482" t="s">
        <v>846</v>
      </c>
      <c r="I482" s="16" t="s">
        <v>85</v>
      </c>
      <c r="J482" s="17" t="s">
        <v>85</v>
      </c>
      <c r="K482" s="18">
        <v>29221</v>
      </c>
      <c r="L482" s="16" t="s">
        <v>98</v>
      </c>
      <c r="M482" s="19">
        <v>2074</v>
      </c>
      <c r="N482" s="21"/>
      <c r="O482" s="36">
        <v>102500000</v>
      </c>
      <c r="P482" s="63">
        <f>[1]!EUROCONVERT(O482,"ITL","EUR")</f>
        <v>52936.83</v>
      </c>
    </row>
    <row r="483" spans="1:16" ht="15">
      <c r="A483" s="16" t="s">
        <v>1005</v>
      </c>
      <c r="B483" s="16" t="s">
        <v>98</v>
      </c>
      <c r="C483" s="16" t="s">
        <v>294</v>
      </c>
      <c r="D483" s="16" t="s">
        <v>141</v>
      </c>
      <c r="E483" s="16" t="s">
        <v>283</v>
      </c>
      <c r="F483" s="16" t="s">
        <v>131</v>
      </c>
      <c r="G483" s="16" t="s">
        <v>124</v>
      </c>
      <c r="H483" t="s">
        <v>846</v>
      </c>
      <c r="I483" s="16" t="s">
        <v>85</v>
      </c>
      <c r="J483" s="17" t="s">
        <v>85</v>
      </c>
      <c r="K483" s="18">
        <v>29221</v>
      </c>
      <c r="L483" s="16" t="s">
        <v>98</v>
      </c>
      <c r="M483" s="19">
        <v>2076</v>
      </c>
      <c r="N483" s="21"/>
      <c r="O483" s="36">
        <v>102500000</v>
      </c>
      <c r="P483" s="63">
        <f>[1]!EUROCONVERT(O483,"ITL","EUR")</f>
        <v>52936.83</v>
      </c>
    </row>
    <row r="484" spans="1:16" ht="15">
      <c r="A484" s="16" t="s">
        <v>1005</v>
      </c>
      <c r="B484" s="16" t="s">
        <v>98</v>
      </c>
      <c r="C484" s="16" t="s">
        <v>294</v>
      </c>
      <c r="D484" s="16" t="s">
        <v>149</v>
      </c>
      <c r="E484" s="16" t="s">
        <v>283</v>
      </c>
      <c r="F484" s="16" t="s">
        <v>131</v>
      </c>
      <c r="G484" s="16" t="s">
        <v>124</v>
      </c>
      <c r="H484" t="s">
        <v>846</v>
      </c>
      <c r="I484" s="16" t="s">
        <v>85</v>
      </c>
      <c r="J484" s="17" t="s">
        <v>85</v>
      </c>
      <c r="K484" s="18">
        <v>29221</v>
      </c>
      <c r="L484" s="16" t="s">
        <v>98</v>
      </c>
      <c r="M484" s="19">
        <v>2077</v>
      </c>
      <c r="N484" s="21"/>
      <c r="O484" s="36">
        <v>102500000</v>
      </c>
      <c r="P484" s="63">
        <f>[1]!EUROCONVERT(O484,"ITL","EUR")</f>
        <v>52936.83</v>
      </c>
    </row>
    <row r="485" spans="1:16" ht="15">
      <c r="A485" s="16" t="s">
        <v>1005</v>
      </c>
      <c r="B485" s="16" t="s">
        <v>181</v>
      </c>
      <c r="C485" s="16" t="s">
        <v>294</v>
      </c>
      <c r="D485" s="16" t="s">
        <v>122</v>
      </c>
      <c r="E485" s="16" t="s">
        <v>283</v>
      </c>
      <c r="F485" s="16" t="s">
        <v>131</v>
      </c>
      <c r="G485" s="16" t="s">
        <v>124</v>
      </c>
      <c r="H485" t="s">
        <v>846</v>
      </c>
      <c r="I485" s="16" t="s">
        <v>85</v>
      </c>
      <c r="J485" s="17" t="s">
        <v>85</v>
      </c>
      <c r="K485" s="18">
        <v>29221</v>
      </c>
      <c r="L485" s="16" t="s">
        <v>98</v>
      </c>
      <c r="M485" s="19">
        <v>2078</v>
      </c>
      <c r="N485" s="21"/>
      <c r="O485" s="36">
        <v>102500000</v>
      </c>
      <c r="P485" s="63">
        <f>[1]!EUROCONVERT(O485,"ITL","EUR")</f>
        <v>52936.83</v>
      </c>
    </row>
    <row r="486" spans="1:16" ht="15">
      <c r="A486" s="16" t="s">
        <v>1005</v>
      </c>
      <c r="B486" s="16" t="s">
        <v>185</v>
      </c>
      <c r="C486" s="16" t="s">
        <v>294</v>
      </c>
      <c r="D486" s="16" t="s">
        <v>240</v>
      </c>
      <c r="E486" s="16" t="s">
        <v>283</v>
      </c>
      <c r="F486" s="16" t="s">
        <v>131</v>
      </c>
      <c r="G486" s="16" t="s">
        <v>124</v>
      </c>
      <c r="H486" t="s">
        <v>846</v>
      </c>
      <c r="I486" s="16" t="s">
        <v>85</v>
      </c>
      <c r="J486" s="17" t="s">
        <v>85</v>
      </c>
      <c r="K486" s="18">
        <v>29221</v>
      </c>
      <c r="L486" s="16" t="s">
        <v>98</v>
      </c>
      <c r="M486" s="19">
        <v>2083</v>
      </c>
      <c r="N486" s="21"/>
      <c r="O486" s="36">
        <v>102500000</v>
      </c>
      <c r="P486" s="63">
        <f>[1]!EUROCONVERT(O486,"ITL","EUR")</f>
        <v>52936.83</v>
      </c>
    </row>
    <row r="487" spans="1:16" ht="15">
      <c r="A487" s="16" t="s">
        <v>1005</v>
      </c>
      <c r="B487" s="16" t="s">
        <v>195</v>
      </c>
      <c r="C487" s="16" t="s">
        <v>294</v>
      </c>
      <c r="D487" s="16" t="s">
        <v>239</v>
      </c>
      <c r="E487" s="16" t="s">
        <v>283</v>
      </c>
      <c r="F487" s="16" t="s">
        <v>131</v>
      </c>
      <c r="G487" s="16" t="s">
        <v>124</v>
      </c>
      <c r="H487" t="s">
        <v>846</v>
      </c>
      <c r="I487" s="16" t="s">
        <v>85</v>
      </c>
      <c r="J487" s="17" t="s">
        <v>85</v>
      </c>
      <c r="K487" s="18">
        <v>29221</v>
      </c>
      <c r="L487" s="16" t="s">
        <v>98</v>
      </c>
      <c r="M487" s="19">
        <v>2085</v>
      </c>
      <c r="N487" s="21"/>
      <c r="O487" s="36">
        <v>102500000</v>
      </c>
      <c r="P487" s="63">
        <f>[1]!EUROCONVERT(O487,"ITL","EUR")</f>
        <v>52936.83</v>
      </c>
    </row>
    <row r="488" spans="1:16" ht="15">
      <c r="A488" s="16" t="s">
        <v>1005</v>
      </c>
      <c r="B488" s="16" t="s">
        <v>194</v>
      </c>
      <c r="C488" s="16" t="s">
        <v>294</v>
      </c>
      <c r="D488" s="16" t="s">
        <v>139</v>
      </c>
      <c r="E488" s="16" t="s">
        <v>283</v>
      </c>
      <c r="F488" s="16" t="s">
        <v>131</v>
      </c>
      <c r="G488" s="16" t="s">
        <v>124</v>
      </c>
      <c r="H488" t="s">
        <v>846</v>
      </c>
      <c r="I488" s="16" t="s">
        <v>85</v>
      </c>
      <c r="J488" s="17" t="s">
        <v>85</v>
      </c>
      <c r="K488" s="18">
        <v>29221</v>
      </c>
      <c r="L488" s="16" t="s">
        <v>98</v>
      </c>
      <c r="M488" s="19">
        <v>2073</v>
      </c>
      <c r="N488" s="21"/>
      <c r="O488" s="36">
        <v>102500000</v>
      </c>
      <c r="P488" s="63">
        <f>[1]!EUROCONVERT(O488,"ITL","EUR")</f>
        <v>52936.83</v>
      </c>
    </row>
    <row r="489" spans="1:16" ht="15">
      <c r="A489" s="16" t="s">
        <v>1005</v>
      </c>
      <c r="B489" s="16" t="s">
        <v>195</v>
      </c>
      <c r="C489" s="16" t="s">
        <v>294</v>
      </c>
      <c r="D489" s="16" t="s">
        <v>241</v>
      </c>
      <c r="E489" s="16" t="s">
        <v>283</v>
      </c>
      <c r="F489" s="16" t="s">
        <v>131</v>
      </c>
      <c r="G489" s="16" t="s">
        <v>124</v>
      </c>
      <c r="H489" t="s">
        <v>846</v>
      </c>
      <c r="I489" s="16" t="s">
        <v>85</v>
      </c>
      <c r="J489" s="17" t="s">
        <v>85</v>
      </c>
      <c r="K489" s="18">
        <v>29221</v>
      </c>
      <c r="L489" s="16" t="s">
        <v>98</v>
      </c>
      <c r="M489" s="19">
        <v>2084</v>
      </c>
      <c r="N489" s="21"/>
      <c r="O489" s="36">
        <v>102500000</v>
      </c>
      <c r="P489" s="63">
        <f>[1]!EUROCONVERT(O489,"ITL","EUR")</f>
        <v>52936.83</v>
      </c>
    </row>
    <row r="490" spans="1:16" ht="15">
      <c r="A490" s="16" t="s">
        <v>1005</v>
      </c>
      <c r="B490" s="16" t="s">
        <v>181</v>
      </c>
      <c r="C490" s="16" t="s">
        <v>294</v>
      </c>
      <c r="D490" s="16" t="s">
        <v>153</v>
      </c>
      <c r="E490" s="16" t="s">
        <v>283</v>
      </c>
      <c r="F490" s="16" t="s">
        <v>131</v>
      </c>
      <c r="G490" s="16" t="s">
        <v>124</v>
      </c>
      <c r="H490" t="s">
        <v>846</v>
      </c>
      <c r="I490" s="16" t="s">
        <v>85</v>
      </c>
      <c r="J490" s="17" t="s">
        <v>85</v>
      </c>
      <c r="K490" s="18">
        <v>29221</v>
      </c>
      <c r="L490" s="16" t="s">
        <v>98</v>
      </c>
      <c r="M490" s="19">
        <v>2079</v>
      </c>
      <c r="N490" s="21"/>
      <c r="O490" s="36">
        <v>102500000</v>
      </c>
      <c r="P490" s="63">
        <f>[1]!EUROCONVERT(O490,"ITL","EUR")</f>
        <v>52936.83</v>
      </c>
    </row>
    <row r="491" spans="1:16" ht="15">
      <c r="A491" s="16" t="s">
        <v>1005</v>
      </c>
      <c r="B491" s="16" t="s">
        <v>185</v>
      </c>
      <c r="C491" s="16" t="s">
        <v>294</v>
      </c>
      <c r="D491" s="16" t="s">
        <v>242</v>
      </c>
      <c r="E491" s="16" t="s">
        <v>283</v>
      </c>
      <c r="F491" s="16" t="s">
        <v>131</v>
      </c>
      <c r="G491" s="16" t="s">
        <v>124</v>
      </c>
      <c r="H491" t="s">
        <v>846</v>
      </c>
      <c r="I491" s="16" t="s">
        <v>85</v>
      </c>
      <c r="J491" s="17" t="s">
        <v>85</v>
      </c>
      <c r="K491" s="18">
        <v>29221</v>
      </c>
      <c r="L491" s="16" t="s">
        <v>98</v>
      </c>
      <c r="M491" s="19">
        <v>2082</v>
      </c>
      <c r="N491" s="21"/>
      <c r="O491" s="36">
        <v>102500000</v>
      </c>
      <c r="P491" s="63">
        <f>[1]!EUROCONVERT(O491,"ITL","EUR")</f>
        <v>52936.83</v>
      </c>
    </row>
    <row r="492" spans="1:16" ht="15">
      <c r="A492" s="16" t="s">
        <v>1005</v>
      </c>
      <c r="B492" s="16" t="s">
        <v>185</v>
      </c>
      <c r="C492" s="16" t="s">
        <v>294</v>
      </c>
      <c r="D492" s="16" t="s">
        <v>151</v>
      </c>
      <c r="E492" s="16" t="s">
        <v>283</v>
      </c>
      <c r="F492" s="16" t="s">
        <v>131</v>
      </c>
      <c r="G492" s="16" t="s">
        <v>124</v>
      </c>
      <c r="H492" t="s">
        <v>846</v>
      </c>
      <c r="I492" s="16" t="s">
        <v>85</v>
      </c>
      <c r="J492" s="17" t="s">
        <v>85</v>
      </c>
      <c r="K492" s="18">
        <v>29221</v>
      </c>
      <c r="L492" s="16" t="s">
        <v>98</v>
      </c>
      <c r="M492" s="19">
        <v>2081</v>
      </c>
      <c r="N492" s="21"/>
      <c r="O492" s="36">
        <v>102500000</v>
      </c>
      <c r="P492" s="63">
        <f>[1]!EUROCONVERT(O492,"ITL","EUR")</f>
        <v>52936.83</v>
      </c>
    </row>
    <row r="493" spans="1:16" ht="15">
      <c r="A493" s="16" t="s">
        <v>1005</v>
      </c>
      <c r="B493" s="16" t="s">
        <v>181</v>
      </c>
      <c r="C493" s="16" t="s">
        <v>294</v>
      </c>
      <c r="D493" s="16" t="s">
        <v>147</v>
      </c>
      <c r="E493" s="16" t="s">
        <v>283</v>
      </c>
      <c r="F493" s="16" t="s">
        <v>131</v>
      </c>
      <c r="G493" s="16" t="s">
        <v>124</v>
      </c>
      <c r="H493" t="s">
        <v>846</v>
      </c>
      <c r="I493" s="16" t="s">
        <v>85</v>
      </c>
      <c r="J493" s="17" t="s">
        <v>85</v>
      </c>
      <c r="K493" s="18">
        <v>29221</v>
      </c>
      <c r="L493" s="16" t="s">
        <v>98</v>
      </c>
      <c r="M493" s="19">
        <v>2080</v>
      </c>
      <c r="N493" s="21"/>
      <c r="O493" s="36">
        <v>102500000</v>
      </c>
      <c r="P493" s="63">
        <f>[1]!EUROCONVERT(O493,"ITL","EUR")</f>
        <v>52936.83</v>
      </c>
    </row>
    <row r="494" spans="1:17" s="94" customFormat="1" ht="16.5">
      <c r="A494" s="97" t="s">
        <v>1006</v>
      </c>
      <c r="B494" s="97"/>
      <c r="C494" s="97"/>
      <c r="D494" s="97"/>
      <c r="E494" s="97"/>
      <c r="F494" s="97"/>
      <c r="G494" s="97"/>
      <c r="H494" s="97"/>
      <c r="I494" s="97"/>
      <c r="J494" s="98"/>
      <c r="K494" s="99"/>
      <c r="L494" s="97"/>
      <c r="M494" s="100"/>
      <c r="N494" s="101"/>
      <c r="O494" s="177">
        <f>SUBTOTAL(9,O431:O493)</f>
        <v>5432500000</v>
      </c>
      <c r="P494" s="102">
        <f>[1]!EUROCONVERT(O494,"ITL","EUR")</f>
        <v>2805652.1</v>
      </c>
      <c r="Q494" s="165">
        <v>2805652.1</v>
      </c>
    </row>
    <row r="495" spans="1:17" s="81" customFormat="1" ht="16.5">
      <c r="A495" s="20"/>
      <c r="B495" s="20"/>
      <c r="C495" s="20"/>
      <c r="D495" s="20"/>
      <c r="E495" s="20"/>
      <c r="F495" s="20"/>
      <c r="G495" s="20"/>
      <c r="H495" s="20"/>
      <c r="I495" s="20"/>
      <c r="J495" s="87"/>
      <c r="K495" s="88"/>
      <c r="L495" s="20"/>
      <c r="M495" s="89"/>
      <c r="N495" s="90"/>
      <c r="O495" s="179"/>
      <c r="P495" s="83"/>
      <c r="Q495" s="163"/>
    </row>
    <row r="496" spans="1:16" ht="15">
      <c r="A496" s="16" t="s">
        <v>296</v>
      </c>
      <c r="B496" s="16" t="s">
        <v>180</v>
      </c>
      <c r="C496" s="16" t="s">
        <v>297</v>
      </c>
      <c r="D496" s="16" t="s">
        <v>298</v>
      </c>
      <c r="E496" s="16" t="s">
        <v>283</v>
      </c>
      <c r="F496" s="16" t="s">
        <v>131</v>
      </c>
      <c r="G496" s="16" t="s">
        <v>124</v>
      </c>
      <c r="H496" t="s">
        <v>846</v>
      </c>
      <c r="I496" s="16" t="s">
        <v>85</v>
      </c>
      <c r="J496" s="17" t="s">
        <v>299</v>
      </c>
      <c r="K496" s="18">
        <v>31775</v>
      </c>
      <c r="L496" s="16" t="s">
        <v>98</v>
      </c>
      <c r="M496" s="19">
        <v>1991</v>
      </c>
      <c r="N496" s="21"/>
      <c r="O496" s="36">
        <v>84000000</v>
      </c>
      <c r="P496" s="63">
        <f>[1]!EUROCONVERT(O496,"ITL","EUR")</f>
        <v>43382.38</v>
      </c>
    </row>
    <row r="497" spans="1:16" ht="15">
      <c r="A497" s="16" t="s">
        <v>296</v>
      </c>
      <c r="B497" s="16" t="s">
        <v>180</v>
      </c>
      <c r="C497" s="16" t="s">
        <v>297</v>
      </c>
      <c r="D497" s="16" t="s">
        <v>300</v>
      </c>
      <c r="E497" s="16" t="s">
        <v>283</v>
      </c>
      <c r="F497" s="16" t="s">
        <v>131</v>
      </c>
      <c r="G497" s="16" t="s">
        <v>124</v>
      </c>
      <c r="H497" t="s">
        <v>846</v>
      </c>
      <c r="I497" s="16" t="s">
        <v>85</v>
      </c>
      <c r="J497" s="17" t="s">
        <v>299</v>
      </c>
      <c r="K497" s="18">
        <v>31775</v>
      </c>
      <c r="L497" s="16" t="s">
        <v>98</v>
      </c>
      <c r="M497" s="19">
        <v>1984</v>
      </c>
      <c r="N497" s="21"/>
      <c r="O497" s="36">
        <v>84000000</v>
      </c>
      <c r="P497" s="63">
        <f>[1]!EUROCONVERT(O497,"ITL","EUR")</f>
        <v>43382.38</v>
      </c>
    </row>
    <row r="498" spans="1:16" ht="15">
      <c r="A498" s="16" t="s">
        <v>296</v>
      </c>
      <c r="B498" s="16" t="s">
        <v>180</v>
      </c>
      <c r="C498" s="16" t="s">
        <v>297</v>
      </c>
      <c r="D498" s="16" t="s">
        <v>301</v>
      </c>
      <c r="E498" s="16" t="s">
        <v>283</v>
      </c>
      <c r="F498" s="16" t="s">
        <v>131</v>
      </c>
      <c r="G498" s="16" t="s">
        <v>124</v>
      </c>
      <c r="H498" t="s">
        <v>846</v>
      </c>
      <c r="I498" s="16" t="s">
        <v>85</v>
      </c>
      <c r="J498" s="17" t="s">
        <v>299</v>
      </c>
      <c r="K498" s="18">
        <v>31775</v>
      </c>
      <c r="L498" s="16" t="s">
        <v>98</v>
      </c>
      <c r="M498" s="19">
        <v>1985</v>
      </c>
      <c r="N498" s="21"/>
      <c r="O498" s="36">
        <v>84000000</v>
      </c>
      <c r="P498" s="63">
        <f>[1]!EUROCONVERT(O498,"ITL","EUR")</f>
        <v>43382.38</v>
      </c>
    </row>
    <row r="499" spans="1:16" ht="15">
      <c r="A499" s="16" t="s">
        <v>296</v>
      </c>
      <c r="B499" s="16" t="s">
        <v>180</v>
      </c>
      <c r="C499" s="16" t="s">
        <v>297</v>
      </c>
      <c r="D499" s="16" t="s">
        <v>302</v>
      </c>
      <c r="E499" s="16" t="s">
        <v>283</v>
      </c>
      <c r="F499" s="16" t="s">
        <v>131</v>
      </c>
      <c r="G499" s="16" t="s">
        <v>124</v>
      </c>
      <c r="H499" t="s">
        <v>846</v>
      </c>
      <c r="I499" s="16" t="s">
        <v>85</v>
      </c>
      <c r="J499" s="17" t="s">
        <v>299</v>
      </c>
      <c r="K499" s="18">
        <v>31775</v>
      </c>
      <c r="L499" s="16" t="s">
        <v>98</v>
      </c>
      <c r="M499" s="19">
        <v>1986</v>
      </c>
      <c r="N499" s="21"/>
      <c r="O499" s="36">
        <v>96000000</v>
      </c>
      <c r="P499" s="63">
        <f>[1]!EUROCONVERT(O499,"ITL","EUR")</f>
        <v>49579.86</v>
      </c>
    </row>
    <row r="500" spans="1:16" ht="15">
      <c r="A500" s="16" t="s">
        <v>296</v>
      </c>
      <c r="B500" s="16" t="s">
        <v>180</v>
      </c>
      <c r="C500" s="16" t="s">
        <v>297</v>
      </c>
      <c r="D500" s="16" t="s">
        <v>303</v>
      </c>
      <c r="E500" s="16" t="s">
        <v>283</v>
      </c>
      <c r="F500" s="16" t="s">
        <v>131</v>
      </c>
      <c r="G500" s="16" t="s">
        <v>124</v>
      </c>
      <c r="H500" t="s">
        <v>846</v>
      </c>
      <c r="I500" s="16" t="s">
        <v>85</v>
      </c>
      <c r="J500" s="17" t="s">
        <v>299</v>
      </c>
      <c r="K500" s="18">
        <v>31775</v>
      </c>
      <c r="L500" s="16" t="s">
        <v>98</v>
      </c>
      <c r="M500" s="19">
        <v>1987</v>
      </c>
      <c r="N500" s="21"/>
      <c r="O500" s="36">
        <v>108000000</v>
      </c>
      <c r="P500" s="63">
        <f>[1]!EUROCONVERT(O500,"ITL","EUR")</f>
        <v>55777.35</v>
      </c>
    </row>
    <row r="501" spans="1:16" ht="15">
      <c r="A501" s="16" t="s">
        <v>296</v>
      </c>
      <c r="B501" s="16" t="s">
        <v>180</v>
      </c>
      <c r="C501" s="16" t="s">
        <v>297</v>
      </c>
      <c r="D501" s="16" t="s">
        <v>304</v>
      </c>
      <c r="E501" s="16" t="s">
        <v>283</v>
      </c>
      <c r="F501" s="16" t="s">
        <v>131</v>
      </c>
      <c r="G501" s="16" t="s">
        <v>124</v>
      </c>
      <c r="H501" t="s">
        <v>846</v>
      </c>
      <c r="I501" s="16" t="s">
        <v>85</v>
      </c>
      <c r="J501" s="17" t="s">
        <v>299</v>
      </c>
      <c r="K501" s="18">
        <v>31775</v>
      </c>
      <c r="L501" s="16" t="s">
        <v>98</v>
      </c>
      <c r="M501" s="19">
        <v>1988</v>
      </c>
      <c r="N501" s="21"/>
      <c r="O501" s="36">
        <v>72000000</v>
      </c>
      <c r="P501" s="63">
        <f>[1]!EUROCONVERT(O501,"ITL","EUR")</f>
        <v>37184.9</v>
      </c>
    </row>
    <row r="502" spans="1:16" ht="15">
      <c r="A502" s="16" t="s">
        <v>296</v>
      </c>
      <c r="B502" s="16" t="s">
        <v>180</v>
      </c>
      <c r="C502" s="16" t="s">
        <v>297</v>
      </c>
      <c r="D502" s="16" t="s">
        <v>305</v>
      </c>
      <c r="E502" s="16" t="s">
        <v>283</v>
      </c>
      <c r="F502" s="16" t="s">
        <v>131</v>
      </c>
      <c r="G502" s="16" t="s">
        <v>124</v>
      </c>
      <c r="H502" t="s">
        <v>846</v>
      </c>
      <c r="I502" s="16" t="s">
        <v>85</v>
      </c>
      <c r="J502" s="17" t="s">
        <v>299</v>
      </c>
      <c r="K502" s="18">
        <v>31775</v>
      </c>
      <c r="L502" s="16" t="s">
        <v>98</v>
      </c>
      <c r="M502" s="19">
        <v>1998</v>
      </c>
      <c r="N502" s="21"/>
      <c r="O502" s="36">
        <v>72000000</v>
      </c>
      <c r="P502" s="63">
        <f>[1]!EUROCONVERT(O502,"ITL","EUR")</f>
        <v>37184.9</v>
      </c>
    </row>
    <row r="503" spans="1:16" ht="15">
      <c r="A503" s="16" t="s">
        <v>296</v>
      </c>
      <c r="B503" s="16" t="s">
        <v>180</v>
      </c>
      <c r="C503" s="16" t="s">
        <v>297</v>
      </c>
      <c r="D503" s="16" t="s">
        <v>306</v>
      </c>
      <c r="E503" s="16" t="s">
        <v>283</v>
      </c>
      <c r="F503" s="16" t="s">
        <v>131</v>
      </c>
      <c r="G503" s="16" t="s">
        <v>124</v>
      </c>
      <c r="H503" t="s">
        <v>846</v>
      </c>
      <c r="I503" s="16" t="s">
        <v>85</v>
      </c>
      <c r="J503" s="17" t="s">
        <v>299</v>
      </c>
      <c r="K503" s="18">
        <v>31775</v>
      </c>
      <c r="L503" s="16" t="s">
        <v>98</v>
      </c>
      <c r="M503" s="19">
        <v>1989</v>
      </c>
      <c r="N503" s="21"/>
      <c r="O503" s="36">
        <v>108000000</v>
      </c>
      <c r="P503" s="63">
        <f>[1]!EUROCONVERT(O503,"ITL","EUR")</f>
        <v>55777.35</v>
      </c>
    </row>
    <row r="504" spans="1:16" ht="15">
      <c r="A504" s="16" t="s">
        <v>296</v>
      </c>
      <c r="B504" s="16" t="s">
        <v>180</v>
      </c>
      <c r="C504" s="16" t="s">
        <v>297</v>
      </c>
      <c r="D504" s="16" t="s">
        <v>307</v>
      </c>
      <c r="E504" s="16" t="s">
        <v>283</v>
      </c>
      <c r="F504" s="16" t="s">
        <v>131</v>
      </c>
      <c r="G504" s="16" t="s">
        <v>124</v>
      </c>
      <c r="H504" t="s">
        <v>846</v>
      </c>
      <c r="I504" s="16" t="s">
        <v>85</v>
      </c>
      <c r="J504" s="17" t="s">
        <v>299</v>
      </c>
      <c r="K504" s="18">
        <v>31775</v>
      </c>
      <c r="L504" s="16" t="s">
        <v>98</v>
      </c>
      <c r="M504" s="19">
        <v>1996</v>
      </c>
      <c r="N504" s="21"/>
      <c r="O504" s="36">
        <v>96000000</v>
      </c>
      <c r="P504" s="63">
        <f>[1]!EUROCONVERT(O504,"ITL","EUR")</f>
        <v>49579.86</v>
      </c>
    </row>
    <row r="505" spans="1:16" ht="15">
      <c r="A505" s="16" t="s">
        <v>296</v>
      </c>
      <c r="B505" s="16" t="s">
        <v>180</v>
      </c>
      <c r="C505" s="16" t="s">
        <v>297</v>
      </c>
      <c r="D505" s="16" t="s">
        <v>308</v>
      </c>
      <c r="E505" s="16" t="s">
        <v>283</v>
      </c>
      <c r="F505" s="16" t="s">
        <v>131</v>
      </c>
      <c r="G505" s="16" t="s">
        <v>124</v>
      </c>
      <c r="H505" t="s">
        <v>846</v>
      </c>
      <c r="I505" s="16" t="s">
        <v>85</v>
      </c>
      <c r="J505" s="17" t="s">
        <v>299</v>
      </c>
      <c r="K505" s="18">
        <v>31775</v>
      </c>
      <c r="L505" s="16" t="s">
        <v>98</v>
      </c>
      <c r="M505" s="19">
        <v>1990</v>
      </c>
      <c r="N505" s="21"/>
      <c r="O505" s="36">
        <v>84000000</v>
      </c>
      <c r="P505" s="63">
        <f>[1]!EUROCONVERT(O505,"ITL","EUR")</f>
        <v>43382.38</v>
      </c>
    </row>
    <row r="506" spans="1:16" ht="15">
      <c r="A506" s="16" t="s">
        <v>296</v>
      </c>
      <c r="B506" s="16" t="s">
        <v>180</v>
      </c>
      <c r="C506" s="16" t="s">
        <v>297</v>
      </c>
      <c r="D506" s="16" t="s">
        <v>309</v>
      </c>
      <c r="E506" s="16" t="s">
        <v>283</v>
      </c>
      <c r="F506" s="16" t="s">
        <v>131</v>
      </c>
      <c r="G506" s="16" t="s">
        <v>124</v>
      </c>
      <c r="H506" t="s">
        <v>846</v>
      </c>
      <c r="I506" s="16" t="s">
        <v>85</v>
      </c>
      <c r="J506" s="17" t="s">
        <v>299</v>
      </c>
      <c r="K506" s="18">
        <v>31775</v>
      </c>
      <c r="L506" s="16" t="s">
        <v>98</v>
      </c>
      <c r="M506" s="19">
        <v>1992</v>
      </c>
      <c r="N506" s="21"/>
      <c r="O506" s="36">
        <v>84000000</v>
      </c>
      <c r="P506" s="63">
        <f>[1]!EUROCONVERT(O506,"ITL","EUR")</f>
        <v>43382.38</v>
      </c>
    </row>
    <row r="507" spans="1:16" ht="15">
      <c r="A507" s="16" t="s">
        <v>296</v>
      </c>
      <c r="B507" s="16" t="s">
        <v>180</v>
      </c>
      <c r="C507" s="16" t="s">
        <v>297</v>
      </c>
      <c r="D507" s="16" t="s">
        <v>310</v>
      </c>
      <c r="E507" s="16" t="s">
        <v>283</v>
      </c>
      <c r="F507" s="16" t="s">
        <v>131</v>
      </c>
      <c r="G507" s="16" t="s">
        <v>124</v>
      </c>
      <c r="H507" t="s">
        <v>846</v>
      </c>
      <c r="I507" s="16" t="s">
        <v>85</v>
      </c>
      <c r="J507" s="17" t="s">
        <v>299</v>
      </c>
      <c r="K507" s="18">
        <v>31775</v>
      </c>
      <c r="L507" s="16" t="s">
        <v>98</v>
      </c>
      <c r="M507" s="19">
        <v>1994</v>
      </c>
      <c r="N507" s="21"/>
      <c r="O507" s="36">
        <v>108000000</v>
      </c>
      <c r="P507" s="63">
        <f>[1]!EUROCONVERT(O507,"ITL","EUR")</f>
        <v>55777.35</v>
      </c>
    </row>
    <row r="508" spans="1:16" ht="15">
      <c r="A508" s="16" t="s">
        <v>296</v>
      </c>
      <c r="B508" s="16" t="s">
        <v>183</v>
      </c>
      <c r="C508" s="16" t="s">
        <v>297</v>
      </c>
      <c r="D508" s="16" t="s">
        <v>311</v>
      </c>
      <c r="E508" s="16" t="s">
        <v>283</v>
      </c>
      <c r="F508" s="16" t="s">
        <v>131</v>
      </c>
      <c r="G508" s="16" t="s">
        <v>124</v>
      </c>
      <c r="H508" t="s">
        <v>846</v>
      </c>
      <c r="I508" s="16" t="s">
        <v>85</v>
      </c>
      <c r="J508" s="17" t="s">
        <v>299</v>
      </c>
      <c r="K508" s="18">
        <v>31775</v>
      </c>
      <c r="L508" s="16" t="s">
        <v>98</v>
      </c>
      <c r="M508" s="19">
        <v>1948</v>
      </c>
      <c r="N508" s="21"/>
      <c r="O508" s="36">
        <v>84000000</v>
      </c>
      <c r="P508" s="63">
        <f>[1]!EUROCONVERT(O508,"ITL","EUR")</f>
        <v>43382.38</v>
      </c>
    </row>
    <row r="509" spans="1:16" ht="15">
      <c r="A509" s="16" t="s">
        <v>296</v>
      </c>
      <c r="B509" s="16" t="s">
        <v>180</v>
      </c>
      <c r="C509" s="16" t="s">
        <v>297</v>
      </c>
      <c r="D509" s="16" t="s">
        <v>312</v>
      </c>
      <c r="E509" s="16" t="s">
        <v>283</v>
      </c>
      <c r="F509" s="16" t="s">
        <v>131</v>
      </c>
      <c r="G509" s="16" t="s">
        <v>124</v>
      </c>
      <c r="H509" t="s">
        <v>846</v>
      </c>
      <c r="I509" s="16" t="s">
        <v>85</v>
      </c>
      <c r="J509" s="17" t="s">
        <v>299</v>
      </c>
      <c r="K509" s="18">
        <v>31775</v>
      </c>
      <c r="L509" s="16" t="s">
        <v>98</v>
      </c>
      <c r="M509" s="19">
        <v>1983</v>
      </c>
      <c r="N509" s="21"/>
      <c r="O509" s="36">
        <v>84000000</v>
      </c>
      <c r="P509" s="63">
        <f>[1]!EUROCONVERT(O509,"ITL","EUR")</f>
        <v>43382.38</v>
      </c>
    </row>
    <row r="510" spans="1:16" ht="15">
      <c r="A510" s="16" t="s">
        <v>296</v>
      </c>
      <c r="B510" s="16" t="s">
        <v>183</v>
      </c>
      <c r="C510" s="16" t="s">
        <v>297</v>
      </c>
      <c r="D510" s="16" t="s">
        <v>168</v>
      </c>
      <c r="E510" s="16" t="s">
        <v>283</v>
      </c>
      <c r="F510" s="16" t="s">
        <v>131</v>
      </c>
      <c r="G510" s="16" t="s">
        <v>124</v>
      </c>
      <c r="H510" t="s">
        <v>846</v>
      </c>
      <c r="I510" s="16" t="s">
        <v>85</v>
      </c>
      <c r="J510" s="17" t="s">
        <v>299</v>
      </c>
      <c r="K510" s="18">
        <v>31775</v>
      </c>
      <c r="L510" s="16" t="s">
        <v>98</v>
      </c>
      <c r="M510" s="19">
        <v>1956</v>
      </c>
      <c r="N510" s="21"/>
      <c r="O510" s="36">
        <v>72000000</v>
      </c>
      <c r="P510" s="63">
        <f>[1]!EUROCONVERT(O510,"ITL","EUR")</f>
        <v>37184.9</v>
      </c>
    </row>
    <row r="511" spans="1:16" ht="15">
      <c r="A511" s="16" t="s">
        <v>296</v>
      </c>
      <c r="B511" s="16" t="s">
        <v>180</v>
      </c>
      <c r="C511" s="16" t="s">
        <v>297</v>
      </c>
      <c r="D511" s="16" t="s">
        <v>313</v>
      </c>
      <c r="E511" s="16" t="s">
        <v>283</v>
      </c>
      <c r="F511" s="16" t="s">
        <v>131</v>
      </c>
      <c r="G511" s="16" t="s">
        <v>124</v>
      </c>
      <c r="H511" t="s">
        <v>846</v>
      </c>
      <c r="I511" s="16" t="s">
        <v>85</v>
      </c>
      <c r="J511" s="17" t="s">
        <v>299</v>
      </c>
      <c r="K511" s="18">
        <v>31775</v>
      </c>
      <c r="L511" s="16" t="s">
        <v>98</v>
      </c>
      <c r="M511" s="19">
        <v>1997</v>
      </c>
      <c r="N511" s="21"/>
      <c r="O511" s="36">
        <v>72000000</v>
      </c>
      <c r="P511" s="63">
        <f>[1]!EUROCONVERT(O511,"ITL","EUR")</f>
        <v>37184.9</v>
      </c>
    </row>
    <row r="512" spans="1:16" ht="15">
      <c r="A512" s="16" t="s">
        <v>296</v>
      </c>
      <c r="B512" s="16" t="s">
        <v>183</v>
      </c>
      <c r="C512" s="16" t="s">
        <v>297</v>
      </c>
      <c r="D512" s="16" t="s">
        <v>174</v>
      </c>
      <c r="E512" s="16" t="s">
        <v>283</v>
      </c>
      <c r="F512" s="16" t="s">
        <v>131</v>
      </c>
      <c r="G512" s="16" t="s">
        <v>124</v>
      </c>
      <c r="H512" t="s">
        <v>846</v>
      </c>
      <c r="I512" s="16" t="s">
        <v>85</v>
      </c>
      <c r="J512" s="17" t="s">
        <v>299</v>
      </c>
      <c r="K512" s="18">
        <v>31775</v>
      </c>
      <c r="L512" s="16" t="s">
        <v>98</v>
      </c>
      <c r="M512" s="19">
        <v>1954</v>
      </c>
      <c r="N512" s="21"/>
      <c r="O512" s="36">
        <v>96000000</v>
      </c>
      <c r="P512" s="63">
        <f>[1]!EUROCONVERT(O512,"ITL","EUR")</f>
        <v>49579.86</v>
      </c>
    </row>
    <row r="513" spans="1:16" ht="15">
      <c r="A513" s="16" t="s">
        <v>296</v>
      </c>
      <c r="B513" s="16" t="s">
        <v>180</v>
      </c>
      <c r="C513" s="16" t="s">
        <v>297</v>
      </c>
      <c r="D513" s="16" t="s">
        <v>314</v>
      </c>
      <c r="E513" s="16" t="s">
        <v>283</v>
      </c>
      <c r="F513" s="16" t="s">
        <v>131</v>
      </c>
      <c r="G513" s="16" t="s">
        <v>124</v>
      </c>
      <c r="H513" t="s">
        <v>846</v>
      </c>
      <c r="I513" s="16" t="s">
        <v>85</v>
      </c>
      <c r="J513" s="17" t="s">
        <v>299</v>
      </c>
      <c r="K513" s="18">
        <v>31775</v>
      </c>
      <c r="L513" s="16" t="s">
        <v>98</v>
      </c>
      <c r="M513" s="19">
        <v>1995</v>
      </c>
      <c r="N513" s="21"/>
      <c r="O513" s="36">
        <v>120000000</v>
      </c>
      <c r="P513" s="63">
        <f>[1]!EUROCONVERT(O513,"ITL","EUR")</f>
        <v>61974.83</v>
      </c>
    </row>
    <row r="514" spans="1:16" ht="15">
      <c r="A514" s="16" t="s">
        <v>296</v>
      </c>
      <c r="B514" s="16" t="s">
        <v>180</v>
      </c>
      <c r="C514" s="16" t="s">
        <v>297</v>
      </c>
      <c r="D514" s="16" t="s">
        <v>315</v>
      </c>
      <c r="E514" s="16" t="s">
        <v>283</v>
      </c>
      <c r="F514" s="16" t="s">
        <v>131</v>
      </c>
      <c r="G514" s="16" t="s">
        <v>124</v>
      </c>
      <c r="H514" t="s">
        <v>846</v>
      </c>
      <c r="I514" s="16" t="s">
        <v>85</v>
      </c>
      <c r="J514" s="17" t="s">
        <v>299</v>
      </c>
      <c r="K514" s="18">
        <v>31775</v>
      </c>
      <c r="L514" s="16" t="s">
        <v>98</v>
      </c>
      <c r="M514" s="19">
        <v>1999</v>
      </c>
      <c r="N514" s="21"/>
      <c r="O514" s="36">
        <v>72000000</v>
      </c>
      <c r="P514" s="63">
        <f>[1]!EUROCONVERT(O514,"ITL","EUR")</f>
        <v>37184.9</v>
      </c>
    </row>
    <row r="515" spans="1:16" ht="15">
      <c r="A515" s="16" t="s">
        <v>296</v>
      </c>
      <c r="B515" s="16" t="s">
        <v>183</v>
      </c>
      <c r="C515" s="16" t="s">
        <v>297</v>
      </c>
      <c r="D515" s="16" t="s">
        <v>171</v>
      </c>
      <c r="E515" s="16" t="s">
        <v>283</v>
      </c>
      <c r="F515" s="16" t="s">
        <v>131</v>
      </c>
      <c r="G515" s="16" t="s">
        <v>124</v>
      </c>
      <c r="H515" t="s">
        <v>846</v>
      </c>
      <c r="I515" s="16" t="s">
        <v>85</v>
      </c>
      <c r="J515" s="17" t="s">
        <v>299</v>
      </c>
      <c r="K515" s="18">
        <v>31775</v>
      </c>
      <c r="L515" s="16" t="s">
        <v>98</v>
      </c>
      <c r="M515" s="19">
        <v>1949</v>
      </c>
      <c r="N515" s="21"/>
      <c r="O515" s="36">
        <v>84000000</v>
      </c>
      <c r="P515" s="63">
        <f>[1]!EUROCONVERT(O515,"ITL","EUR")</f>
        <v>43382.38</v>
      </c>
    </row>
    <row r="516" spans="1:16" ht="15">
      <c r="A516" s="16" t="s">
        <v>296</v>
      </c>
      <c r="B516" s="16" t="s">
        <v>183</v>
      </c>
      <c r="C516" s="16" t="s">
        <v>297</v>
      </c>
      <c r="D516" s="16" t="s">
        <v>170</v>
      </c>
      <c r="E516" s="16" t="s">
        <v>283</v>
      </c>
      <c r="F516" s="16" t="s">
        <v>131</v>
      </c>
      <c r="G516" s="16" t="s">
        <v>124</v>
      </c>
      <c r="H516" t="s">
        <v>846</v>
      </c>
      <c r="I516" s="16" t="s">
        <v>85</v>
      </c>
      <c r="J516" s="17" t="s">
        <v>299</v>
      </c>
      <c r="K516" s="18">
        <v>31775</v>
      </c>
      <c r="L516" s="16" t="s">
        <v>98</v>
      </c>
      <c r="M516" s="19">
        <v>1950</v>
      </c>
      <c r="N516" s="21"/>
      <c r="O516" s="36">
        <v>84000000</v>
      </c>
      <c r="P516" s="63">
        <f>[1]!EUROCONVERT(O516,"ITL","EUR")</f>
        <v>43382.38</v>
      </c>
    </row>
    <row r="517" spans="1:16" ht="15">
      <c r="A517" s="16" t="s">
        <v>296</v>
      </c>
      <c r="B517" s="16" t="s">
        <v>183</v>
      </c>
      <c r="C517" s="16" t="s">
        <v>297</v>
      </c>
      <c r="D517" s="16" t="s">
        <v>173</v>
      </c>
      <c r="E517" s="16" t="s">
        <v>283</v>
      </c>
      <c r="F517" s="16" t="s">
        <v>131</v>
      </c>
      <c r="G517" s="16" t="s">
        <v>124</v>
      </c>
      <c r="H517" t="s">
        <v>846</v>
      </c>
      <c r="I517" s="16" t="s">
        <v>85</v>
      </c>
      <c r="J517" s="17" t="s">
        <v>299</v>
      </c>
      <c r="K517" s="18">
        <v>31775</v>
      </c>
      <c r="L517" s="16" t="s">
        <v>98</v>
      </c>
      <c r="M517" s="19">
        <v>1951</v>
      </c>
      <c r="N517" s="21"/>
      <c r="O517" s="36">
        <v>84000000</v>
      </c>
      <c r="P517" s="63">
        <f>[1]!EUROCONVERT(O517,"ITL","EUR")</f>
        <v>43382.38</v>
      </c>
    </row>
    <row r="518" spans="1:16" ht="15">
      <c r="A518" s="16" t="s">
        <v>296</v>
      </c>
      <c r="B518" s="16" t="s">
        <v>183</v>
      </c>
      <c r="C518" s="16" t="s">
        <v>297</v>
      </c>
      <c r="D518" s="16" t="s">
        <v>167</v>
      </c>
      <c r="E518" s="16" t="s">
        <v>283</v>
      </c>
      <c r="F518" s="16" t="s">
        <v>131</v>
      </c>
      <c r="G518" s="16" t="s">
        <v>124</v>
      </c>
      <c r="H518" t="s">
        <v>846</v>
      </c>
      <c r="I518" s="16" t="s">
        <v>85</v>
      </c>
      <c r="J518" s="17" t="s">
        <v>299</v>
      </c>
      <c r="K518" s="18">
        <v>31775</v>
      </c>
      <c r="L518" s="16" t="s">
        <v>98</v>
      </c>
      <c r="M518" s="19">
        <v>1958</v>
      </c>
      <c r="N518" s="21"/>
      <c r="O518" s="36">
        <v>108000000</v>
      </c>
      <c r="P518" s="63">
        <f>[1]!EUROCONVERT(O518,"ITL","EUR")</f>
        <v>55777.35</v>
      </c>
    </row>
    <row r="519" spans="1:16" ht="15">
      <c r="A519" s="16" t="s">
        <v>296</v>
      </c>
      <c r="B519" s="16" t="s">
        <v>183</v>
      </c>
      <c r="C519" s="16" t="s">
        <v>297</v>
      </c>
      <c r="D519" s="16" t="s">
        <v>165</v>
      </c>
      <c r="E519" s="16" t="s">
        <v>283</v>
      </c>
      <c r="F519" s="16" t="s">
        <v>131</v>
      </c>
      <c r="G519" s="16" t="s">
        <v>124</v>
      </c>
      <c r="H519" t="s">
        <v>846</v>
      </c>
      <c r="I519" s="16" t="s">
        <v>85</v>
      </c>
      <c r="J519" s="17" t="s">
        <v>299</v>
      </c>
      <c r="K519" s="18">
        <v>31775</v>
      </c>
      <c r="L519" s="16" t="s">
        <v>98</v>
      </c>
      <c r="M519" s="19">
        <v>1953</v>
      </c>
      <c r="N519" s="21"/>
      <c r="O519" s="36">
        <v>120000000</v>
      </c>
      <c r="P519" s="63">
        <f>[1]!EUROCONVERT(O519,"ITL","EUR")</f>
        <v>61974.83</v>
      </c>
    </row>
    <row r="520" spans="1:16" ht="15">
      <c r="A520" s="16" t="s">
        <v>296</v>
      </c>
      <c r="B520" s="16" t="s">
        <v>180</v>
      </c>
      <c r="C520" s="16" t="s">
        <v>297</v>
      </c>
      <c r="D520" s="16" t="s">
        <v>316</v>
      </c>
      <c r="E520" s="16" t="s">
        <v>283</v>
      </c>
      <c r="F520" s="16" t="s">
        <v>131</v>
      </c>
      <c r="G520" s="16" t="s">
        <v>124</v>
      </c>
      <c r="H520" t="s">
        <v>846</v>
      </c>
      <c r="I520" s="16" t="s">
        <v>85</v>
      </c>
      <c r="J520" s="17" t="s">
        <v>299</v>
      </c>
      <c r="K520" s="18">
        <v>31775</v>
      </c>
      <c r="L520" s="16" t="s">
        <v>98</v>
      </c>
      <c r="M520" s="19">
        <v>1982</v>
      </c>
      <c r="N520" s="21"/>
      <c r="O520" s="36">
        <v>108000000</v>
      </c>
      <c r="P520" s="63">
        <f>[1]!EUROCONVERT(O520,"ITL","EUR")</f>
        <v>55777.35</v>
      </c>
    </row>
    <row r="521" spans="1:16" ht="15">
      <c r="A521" s="16" t="s">
        <v>296</v>
      </c>
      <c r="B521" s="16" t="s">
        <v>183</v>
      </c>
      <c r="C521" s="16" t="s">
        <v>297</v>
      </c>
      <c r="D521" s="16" t="s">
        <v>169</v>
      </c>
      <c r="E521" s="16" t="s">
        <v>283</v>
      </c>
      <c r="F521" s="16" t="s">
        <v>131</v>
      </c>
      <c r="G521" s="16" t="s">
        <v>124</v>
      </c>
      <c r="H521" t="s">
        <v>846</v>
      </c>
      <c r="I521" s="16" t="s">
        <v>85</v>
      </c>
      <c r="J521" s="17" t="s">
        <v>299</v>
      </c>
      <c r="K521" s="18">
        <v>31775</v>
      </c>
      <c r="L521" s="16" t="s">
        <v>98</v>
      </c>
      <c r="M521" s="19">
        <v>1955</v>
      </c>
      <c r="N521" s="21"/>
      <c r="O521" s="36">
        <v>72000000</v>
      </c>
      <c r="P521" s="63">
        <f>[1]!EUROCONVERT(O521,"ITL","EUR")</f>
        <v>37184.9</v>
      </c>
    </row>
    <row r="522" spans="1:16" ht="15">
      <c r="A522" s="16" t="s">
        <v>296</v>
      </c>
      <c r="B522" s="16" t="s">
        <v>183</v>
      </c>
      <c r="C522" s="16" t="s">
        <v>297</v>
      </c>
      <c r="D522" s="16" t="s">
        <v>163</v>
      </c>
      <c r="E522" s="16" t="s">
        <v>283</v>
      </c>
      <c r="F522" s="16" t="s">
        <v>131</v>
      </c>
      <c r="G522" s="16" t="s">
        <v>124</v>
      </c>
      <c r="H522" t="s">
        <v>846</v>
      </c>
      <c r="I522" s="16" t="s">
        <v>85</v>
      </c>
      <c r="J522" s="17" t="s">
        <v>299</v>
      </c>
      <c r="K522" s="18">
        <v>31775</v>
      </c>
      <c r="L522" s="16" t="s">
        <v>98</v>
      </c>
      <c r="M522" s="19">
        <v>1957</v>
      </c>
      <c r="N522" s="21"/>
      <c r="O522" s="36">
        <v>72000000</v>
      </c>
      <c r="P522" s="63">
        <f>[1]!EUROCONVERT(O522,"ITL","EUR")</f>
        <v>37184.9</v>
      </c>
    </row>
    <row r="523" spans="1:16" ht="15">
      <c r="A523" s="16" t="s">
        <v>296</v>
      </c>
      <c r="B523" s="16" t="s">
        <v>183</v>
      </c>
      <c r="C523" s="16" t="s">
        <v>297</v>
      </c>
      <c r="D523" s="16" t="s">
        <v>177</v>
      </c>
      <c r="E523" s="16" t="s">
        <v>283</v>
      </c>
      <c r="F523" s="16" t="s">
        <v>131</v>
      </c>
      <c r="G523" s="16" t="s">
        <v>124</v>
      </c>
      <c r="H523" t="s">
        <v>846</v>
      </c>
      <c r="I523" s="16" t="s">
        <v>85</v>
      </c>
      <c r="J523" s="17" t="s">
        <v>299</v>
      </c>
      <c r="K523" s="18">
        <v>31775</v>
      </c>
      <c r="L523" s="16" t="s">
        <v>98</v>
      </c>
      <c r="M523" s="19">
        <v>1959</v>
      </c>
      <c r="N523" s="21"/>
      <c r="O523" s="36">
        <v>108000000</v>
      </c>
      <c r="P523" s="63">
        <f>[1]!EUROCONVERT(O523,"ITL","EUR")</f>
        <v>55777.35</v>
      </c>
    </row>
    <row r="524" spans="1:16" ht="15">
      <c r="A524" s="16" t="s">
        <v>296</v>
      </c>
      <c r="B524" s="16" t="s">
        <v>106</v>
      </c>
      <c r="C524" s="16" t="s">
        <v>297</v>
      </c>
      <c r="D524" s="16" t="s">
        <v>138</v>
      </c>
      <c r="E524" s="16" t="s">
        <v>283</v>
      </c>
      <c r="F524" s="16" t="s">
        <v>131</v>
      </c>
      <c r="G524" s="16" t="s">
        <v>111</v>
      </c>
      <c r="H524" t="s">
        <v>846</v>
      </c>
      <c r="I524" s="16" t="s">
        <v>85</v>
      </c>
      <c r="J524" s="17" t="s">
        <v>299</v>
      </c>
      <c r="K524" s="18">
        <v>31775</v>
      </c>
      <c r="L524" s="16" t="s">
        <v>98</v>
      </c>
      <c r="M524" s="19">
        <v>1978</v>
      </c>
      <c r="N524" s="21"/>
      <c r="O524" s="36">
        <v>12600000</v>
      </c>
      <c r="P524" s="63">
        <f>[1]!EUROCONVERT(O524,"ITL","EUR")</f>
        <v>6507.36</v>
      </c>
    </row>
    <row r="525" spans="1:16" ht="15">
      <c r="A525" s="16" t="s">
        <v>296</v>
      </c>
      <c r="B525" s="16" t="s">
        <v>184</v>
      </c>
      <c r="C525" s="16" t="s">
        <v>297</v>
      </c>
      <c r="D525" s="16" t="s">
        <v>317</v>
      </c>
      <c r="E525" s="16" t="s">
        <v>283</v>
      </c>
      <c r="F525" s="16" t="s">
        <v>131</v>
      </c>
      <c r="G525" s="16" t="s">
        <v>124</v>
      </c>
      <c r="H525" t="s">
        <v>846</v>
      </c>
      <c r="I525" s="16" t="s">
        <v>85</v>
      </c>
      <c r="J525" s="17" t="s">
        <v>299</v>
      </c>
      <c r="K525" s="18">
        <v>31775</v>
      </c>
      <c r="L525" s="16" t="s">
        <v>98</v>
      </c>
      <c r="M525" s="19">
        <v>1979</v>
      </c>
      <c r="N525" s="21"/>
      <c r="O525" s="36">
        <v>108000000</v>
      </c>
      <c r="P525" s="63">
        <f>[1]!EUROCONVERT(O525,"ITL","EUR")</f>
        <v>55777.35</v>
      </c>
    </row>
    <row r="526" spans="1:16" ht="15">
      <c r="A526" s="16" t="s">
        <v>296</v>
      </c>
      <c r="B526" s="16" t="s">
        <v>184</v>
      </c>
      <c r="C526" s="16" t="s">
        <v>297</v>
      </c>
      <c r="D526" s="16" t="s">
        <v>318</v>
      </c>
      <c r="E526" s="16" t="s">
        <v>283</v>
      </c>
      <c r="F526" s="16" t="s">
        <v>131</v>
      </c>
      <c r="G526" s="16" t="s">
        <v>124</v>
      </c>
      <c r="H526" t="s">
        <v>846</v>
      </c>
      <c r="I526" s="16" t="s">
        <v>85</v>
      </c>
      <c r="J526" s="17" t="s">
        <v>299</v>
      </c>
      <c r="K526" s="18">
        <v>31775</v>
      </c>
      <c r="L526" s="16" t="s">
        <v>98</v>
      </c>
      <c r="M526" s="19">
        <v>1980</v>
      </c>
      <c r="N526" s="21"/>
      <c r="O526" s="36">
        <v>108000000</v>
      </c>
      <c r="P526" s="63">
        <f>[1]!EUROCONVERT(O526,"ITL","EUR")</f>
        <v>55777.35</v>
      </c>
    </row>
    <row r="527" spans="1:16" ht="15">
      <c r="A527" s="16" t="s">
        <v>296</v>
      </c>
      <c r="B527" s="16" t="s">
        <v>180</v>
      </c>
      <c r="C527" s="16" t="s">
        <v>297</v>
      </c>
      <c r="D527" s="16" t="s">
        <v>319</v>
      </c>
      <c r="E527" s="16" t="s">
        <v>283</v>
      </c>
      <c r="F527" s="16" t="s">
        <v>131</v>
      </c>
      <c r="G527" s="16" t="s">
        <v>124</v>
      </c>
      <c r="H527" t="s">
        <v>846</v>
      </c>
      <c r="I527" s="16" t="s">
        <v>85</v>
      </c>
      <c r="J527" s="17" t="s">
        <v>299</v>
      </c>
      <c r="K527" s="18">
        <v>31775</v>
      </c>
      <c r="L527" s="16" t="s">
        <v>98</v>
      </c>
      <c r="M527" s="19">
        <v>1981</v>
      </c>
      <c r="N527" s="21"/>
      <c r="O527" s="36">
        <v>108000000</v>
      </c>
      <c r="P527" s="63">
        <f>[1]!EUROCONVERT(O527,"ITL","EUR")</f>
        <v>55777.35</v>
      </c>
    </row>
    <row r="528" spans="1:16" ht="15">
      <c r="A528" s="16" t="s">
        <v>296</v>
      </c>
      <c r="B528" s="16" t="s">
        <v>183</v>
      </c>
      <c r="C528" s="16" t="s">
        <v>297</v>
      </c>
      <c r="D528" s="16" t="s">
        <v>172</v>
      </c>
      <c r="E528" s="16" t="s">
        <v>283</v>
      </c>
      <c r="F528" s="16" t="s">
        <v>131</v>
      </c>
      <c r="G528" s="16" t="s">
        <v>124</v>
      </c>
      <c r="H528" t="s">
        <v>846</v>
      </c>
      <c r="I528" s="16" t="s">
        <v>85</v>
      </c>
      <c r="J528" s="17" t="s">
        <v>299</v>
      </c>
      <c r="K528" s="18">
        <v>31775</v>
      </c>
      <c r="L528" s="16" t="s">
        <v>98</v>
      </c>
      <c r="M528" s="19">
        <v>1952</v>
      </c>
      <c r="N528" s="21"/>
      <c r="O528" s="36">
        <v>72000000</v>
      </c>
      <c r="P528" s="63">
        <f>[1]!EUROCONVERT(O528,"ITL","EUR")</f>
        <v>37184.9</v>
      </c>
    </row>
    <row r="529" spans="1:16" ht="15">
      <c r="A529" s="16" t="s">
        <v>296</v>
      </c>
      <c r="B529" s="16" t="s">
        <v>184</v>
      </c>
      <c r="C529" s="16" t="s">
        <v>297</v>
      </c>
      <c r="D529" s="16" t="s">
        <v>320</v>
      </c>
      <c r="E529" s="16" t="s">
        <v>283</v>
      </c>
      <c r="F529" s="16" t="s">
        <v>131</v>
      </c>
      <c r="G529" s="16" t="s">
        <v>124</v>
      </c>
      <c r="H529" t="s">
        <v>846</v>
      </c>
      <c r="I529" s="16" t="s">
        <v>85</v>
      </c>
      <c r="J529" s="17" t="s">
        <v>299</v>
      </c>
      <c r="K529" s="18">
        <v>31775</v>
      </c>
      <c r="L529" s="16" t="s">
        <v>98</v>
      </c>
      <c r="M529" s="19">
        <v>2025</v>
      </c>
      <c r="N529" s="21"/>
      <c r="O529" s="36">
        <v>84000000</v>
      </c>
      <c r="P529" s="63">
        <f>[1]!EUROCONVERT(O529,"ITL","EUR")</f>
        <v>43382.38</v>
      </c>
    </row>
    <row r="530" spans="1:16" ht="15">
      <c r="A530" s="16" t="s">
        <v>296</v>
      </c>
      <c r="B530" s="16" t="s">
        <v>184</v>
      </c>
      <c r="C530" s="16" t="s">
        <v>297</v>
      </c>
      <c r="D530" s="16" t="s">
        <v>321</v>
      </c>
      <c r="E530" s="16" t="s">
        <v>283</v>
      </c>
      <c r="F530" s="16" t="s">
        <v>131</v>
      </c>
      <c r="G530" s="16" t="s">
        <v>124</v>
      </c>
      <c r="H530" t="s">
        <v>846</v>
      </c>
      <c r="I530" s="16" t="s">
        <v>85</v>
      </c>
      <c r="J530" s="17" t="s">
        <v>299</v>
      </c>
      <c r="K530" s="18">
        <v>31775</v>
      </c>
      <c r="L530" s="16" t="s">
        <v>98</v>
      </c>
      <c r="M530" s="19">
        <v>2018</v>
      </c>
      <c r="N530" s="21"/>
      <c r="O530" s="36">
        <v>84000000</v>
      </c>
      <c r="P530" s="63">
        <f>[1]!EUROCONVERT(O530,"ITL","EUR")</f>
        <v>43382.38</v>
      </c>
    </row>
    <row r="531" spans="1:16" ht="15">
      <c r="A531" s="16" t="s">
        <v>296</v>
      </c>
      <c r="B531" s="16" t="s">
        <v>184</v>
      </c>
      <c r="C531" s="16" t="s">
        <v>297</v>
      </c>
      <c r="D531" s="16" t="s">
        <v>322</v>
      </c>
      <c r="E531" s="16" t="s">
        <v>283</v>
      </c>
      <c r="F531" s="16" t="s">
        <v>131</v>
      </c>
      <c r="G531" s="16" t="s">
        <v>124</v>
      </c>
      <c r="H531" t="s">
        <v>846</v>
      </c>
      <c r="I531" s="16" t="s">
        <v>85</v>
      </c>
      <c r="J531" s="17" t="s">
        <v>299</v>
      </c>
      <c r="K531" s="18">
        <v>31775</v>
      </c>
      <c r="L531" s="16" t="s">
        <v>98</v>
      </c>
      <c r="M531" s="19">
        <v>2019</v>
      </c>
      <c r="N531" s="21"/>
      <c r="O531" s="36">
        <v>96000000</v>
      </c>
      <c r="P531" s="63">
        <f>[1]!EUROCONVERT(O531,"ITL","EUR")</f>
        <v>49579.86</v>
      </c>
    </row>
    <row r="532" spans="1:16" ht="15">
      <c r="A532" s="16" t="s">
        <v>296</v>
      </c>
      <c r="B532" s="16" t="s">
        <v>184</v>
      </c>
      <c r="C532" s="16" t="s">
        <v>297</v>
      </c>
      <c r="D532" s="16" t="s">
        <v>323</v>
      </c>
      <c r="E532" s="16" t="s">
        <v>283</v>
      </c>
      <c r="F532" s="16" t="s">
        <v>131</v>
      </c>
      <c r="G532" s="16" t="s">
        <v>124</v>
      </c>
      <c r="H532" t="s">
        <v>846</v>
      </c>
      <c r="I532" s="16" t="s">
        <v>85</v>
      </c>
      <c r="J532" s="17" t="s">
        <v>299</v>
      </c>
      <c r="K532" s="18">
        <v>31775</v>
      </c>
      <c r="L532" s="16" t="s">
        <v>98</v>
      </c>
      <c r="M532" s="19">
        <v>2020</v>
      </c>
      <c r="N532" s="21"/>
      <c r="O532" s="36">
        <v>108000000</v>
      </c>
      <c r="P532" s="63">
        <f>[1]!EUROCONVERT(O532,"ITL","EUR")</f>
        <v>55777.35</v>
      </c>
    </row>
    <row r="533" spans="1:16" ht="15">
      <c r="A533" s="16" t="s">
        <v>296</v>
      </c>
      <c r="B533" s="16" t="s">
        <v>184</v>
      </c>
      <c r="C533" s="16" t="s">
        <v>297</v>
      </c>
      <c r="D533" s="16" t="s">
        <v>324</v>
      </c>
      <c r="E533" s="16" t="s">
        <v>283</v>
      </c>
      <c r="F533" s="16" t="s">
        <v>131</v>
      </c>
      <c r="G533" s="16" t="s">
        <v>124</v>
      </c>
      <c r="H533" t="s">
        <v>846</v>
      </c>
      <c r="I533" s="16" t="s">
        <v>85</v>
      </c>
      <c r="J533" s="17" t="s">
        <v>299</v>
      </c>
      <c r="K533" s="18">
        <v>31775</v>
      </c>
      <c r="L533" s="16" t="s">
        <v>98</v>
      </c>
      <c r="M533" s="19">
        <v>2021</v>
      </c>
      <c r="N533" s="21"/>
      <c r="O533" s="36">
        <v>84000000</v>
      </c>
      <c r="P533" s="63">
        <f>[1]!EUROCONVERT(O533,"ITL","EUR")</f>
        <v>43382.38</v>
      </c>
    </row>
    <row r="534" spans="1:16" ht="15">
      <c r="A534" s="16" t="s">
        <v>296</v>
      </c>
      <c r="B534" s="16" t="s">
        <v>184</v>
      </c>
      <c r="C534" s="16" t="s">
        <v>297</v>
      </c>
      <c r="D534" s="16" t="s">
        <v>325</v>
      </c>
      <c r="E534" s="16" t="s">
        <v>283</v>
      </c>
      <c r="F534" s="16" t="s">
        <v>131</v>
      </c>
      <c r="G534" s="16" t="s">
        <v>124</v>
      </c>
      <c r="H534" t="s">
        <v>846</v>
      </c>
      <c r="I534" s="16" t="s">
        <v>85</v>
      </c>
      <c r="J534" s="17" t="s">
        <v>299</v>
      </c>
      <c r="K534" s="18">
        <v>31775</v>
      </c>
      <c r="L534" s="16" t="s">
        <v>98</v>
      </c>
      <c r="M534" s="19">
        <v>2022</v>
      </c>
      <c r="N534" s="21"/>
      <c r="O534" s="36">
        <v>84000000</v>
      </c>
      <c r="P534" s="63">
        <f>[1]!EUROCONVERT(O534,"ITL","EUR")</f>
        <v>43382.38</v>
      </c>
    </row>
    <row r="535" spans="1:16" ht="15">
      <c r="A535" s="16" t="s">
        <v>296</v>
      </c>
      <c r="B535" s="16" t="s">
        <v>184</v>
      </c>
      <c r="C535" s="16" t="s">
        <v>297</v>
      </c>
      <c r="D535" s="16" t="s">
        <v>326</v>
      </c>
      <c r="E535" s="16" t="s">
        <v>283</v>
      </c>
      <c r="F535" s="16" t="s">
        <v>131</v>
      </c>
      <c r="G535" s="16" t="s">
        <v>124</v>
      </c>
      <c r="H535" t="s">
        <v>846</v>
      </c>
      <c r="I535" s="16" t="s">
        <v>85</v>
      </c>
      <c r="J535" s="17" t="s">
        <v>299</v>
      </c>
      <c r="K535" s="18">
        <v>31775</v>
      </c>
      <c r="L535" s="16" t="s">
        <v>98</v>
      </c>
      <c r="M535" s="19">
        <v>2017</v>
      </c>
      <c r="N535" s="21"/>
      <c r="O535" s="36">
        <v>84000000</v>
      </c>
      <c r="P535" s="63">
        <f>[1]!EUROCONVERT(O535,"ITL","EUR")</f>
        <v>43382.38</v>
      </c>
    </row>
    <row r="536" spans="1:16" ht="15">
      <c r="A536" s="16" t="s">
        <v>296</v>
      </c>
      <c r="B536" s="16" t="s">
        <v>184</v>
      </c>
      <c r="C536" s="16" t="s">
        <v>297</v>
      </c>
      <c r="D536" s="16" t="s">
        <v>327</v>
      </c>
      <c r="E536" s="16" t="s">
        <v>283</v>
      </c>
      <c r="F536" s="16" t="s">
        <v>131</v>
      </c>
      <c r="G536" s="16" t="s">
        <v>124</v>
      </c>
      <c r="H536" t="s">
        <v>846</v>
      </c>
      <c r="I536" s="16" t="s">
        <v>85</v>
      </c>
      <c r="J536" s="17" t="s">
        <v>299</v>
      </c>
      <c r="K536" s="18">
        <v>31775</v>
      </c>
      <c r="L536" s="16" t="s">
        <v>98</v>
      </c>
      <c r="M536" s="19">
        <v>2024</v>
      </c>
      <c r="N536" s="21"/>
      <c r="O536" s="36">
        <v>84000000</v>
      </c>
      <c r="P536" s="63">
        <f>[1]!EUROCONVERT(O536,"ITL","EUR")</f>
        <v>43382.38</v>
      </c>
    </row>
    <row r="537" spans="1:16" ht="15">
      <c r="A537" s="16" t="s">
        <v>296</v>
      </c>
      <c r="B537" s="16" t="s">
        <v>184</v>
      </c>
      <c r="C537" s="16" t="s">
        <v>297</v>
      </c>
      <c r="D537" s="16" t="s">
        <v>328</v>
      </c>
      <c r="E537" s="16" t="s">
        <v>283</v>
      </c>
      <c r="F537" s="16" t="s">
        <v>131</v>
      </c>
      <c r="G537" s="16" t="s">
        <v>124</v>
      </c>
      <c r="H537" t="s">
        <v>846</v>
      </c>
      <c r="I537" s="16" t="s">
        <v>85</v>
      </c>
      <c r="J537" s="17" t="s">
        <v>299</v>
      </c>
      <c r="K537" s="18">
        <v>31775</v>
      </c>
      <c r="L537" s="16" t="s">
        <v>98</v>
      </c>
      <c r="M537" s="19">
        <v>2026</v>
      </c>
      <c r="N537" s="21"/>
      <c r="O537" s="36">
        <v>108000000</v>
      </c>
      <c r="P537" s="63">
        <f>[1]!EUROCONVERT(O537,"ITL","EUR")</f>
        <v>55777.35</v>
      </c>
    </row>
    <row r="538" spans="1:16" ht="15">
      <c r="A538" s="16" t="s">
        <v>296</v>
      </c>
      <c r="B538" s="16" t="s">
        <v>184</v>
      </c>
      <c r="C538" s="16" t="s">
        <v>297</v>
      </c>
      <c r="D538" s="16" t="s">
        <v>329</v>
      </c>
      <c r="E538" s="16" t="s">
        <v>283</v>
      </c>
      <c r="F538" s="16" t="s">
        <v>131</v>
      </c>
      <c r="G538" s="16" t="s">
        <v>124</v>
      </c>
      <c r="H538" t="s">
        <v>846</v>
      </c>
      <c r="I538" s="16" t="s">
        <v>85</v>
      </c>
      <c r="J538" s="17" t="s">
        <v>299</v>
      </c>
      <c r="K538" s="18">
        <v>31775</v>
      </c>
      <c r="L538" s="16" t="s">
        <v>98</v>
      </c>
      <c r="M538" s="19">
        <v>2027</v>
      </c>
      <c r="N538" s="21"/>
      <c r="O538" s="36">
        <v>120000000</v>
      </c>
      <c r="P538" s="63">
        <f>[1]!EUROCONVERT(O538,"ITL","EUR")</f>
        <v>61974.83</v>
      </c>
    </row>
    <row r="539" spans="1:16" ht="15">
      <c r="A539" s="16" t="s">
        <v>296</v>
      </c>
      <c r="B539" s="16" t="s">
        <v>184</v>
      </c>
      <c r="C539" s="16" t="s">
        <v>297</v>
      </c>
      <c r="D539" s="16" t="s">
        <v>330</v>
      </c>
      <c r="E539" s="16" t="s">
        <v>283</v>
      </c>
      <c r="F539" s="16" t="s">
        <v>131</v>
      </c>
      <c r="G539" s="16" t="s">
        <v>124</v>
      </c>
      <c r="H539" t="s">
        <v>846</v>
      </c>
      <c r="I539" s="16" t="s">
        <v>85</v>
      </c>
      <c r="J539" s="17" t="s">
        <v>299</v>
      </c>
      <c r="K539" s="18">
        <v>31775</v>
      </c>
      <c r="L539" s="16" t="s">
        <v>98</v>
      </c>
      <c r="M539" s="19">
        <v>2029</v>
      </c>
      <c r="N539" s="21"/>
      <c r="O539" s="36">
        <v>72000000</v>
      </c>
      <c r="P539" s="63">
        <f>[1]!EUROCONVERT(O539,"ITL","EUR")</f>
        <v>37184.9</v>
      </c>
    </row>
    <row r="540" spans="1:16" ht="15">
      <c r="A540" s="16" t="s">
        <v>296</v>
      </c>
      <c r="B540" s="16" t="s">
        <v>184</v>
      </c>
      <c r="C540" s="16" t="s">
        <v>297</v>
      </c>
      <c r="D540" s="16" t="s">
        <v>331</v>
      </c>
      <c r="E540" s="16" t="s">
        <v>283</v>
      </c>
      <c r="F540" s="16" t="s">
        <v>131</v>
      </c>
      <c r="G540" s="16" t="s">
        <v>124</v>
      </c>
      <c r="H540" t="s">
        <v>846</v>
      </c>
      <c r="I540" s="16" t="s">
        <v>85</v>
      </c>
      <c r="J540" s="17" t="s">
        <v>299</v>
      </c>
      <c r="K540" s="18">
        <v>31775</v>
      </c>
      <c r="L540" s="16" t="s">
        <v>98</v>
      </c>
      <c r="M540" s="19">
        <v>2030</v>
      </c>
      <c r="N540" s="21"/>
      <c r="O540" s="36">
        <v>72000000</v>
      </c>
      <c r="P540" s="63">
        <f>[1]!EUROCONVERT(O540,"ITL","EUR")</f>
        <v>37184.9</v>
      </c>
    </row>
    <row r="541" spans="1:16" ht="15">
      <c r="A541" s="16" t="s">
        <v>296</v>
      </c>
      <c r="B541" s="16" t="s">
        <v>184</v>
      </c>
      <c r="C541" s="16" t="s">
        <v>297</v>
      </c>
      <c r="D541" s="16" t="s">
        <v>332</v>
      </c>
      <c r="E541" s="16" t="s">
        <v>283</v>
      </c>
      <c r="F541" s="16" t="s">
        <v>131</v>
      </c>
      <c r="G541" s="16" t="s">
        <v>124</v>
      </c>
      <c r="H541" t="s">
        <v>846</v>
      </c>
      <c r="I541" s="16" t="s">
        <v>85</v>
      </c>
      <c r="J541" s="17" t="s">
        <v>299</v>
      </c>
      <c r="K541" s="18">
        <v>31775</v>
      </c>
      <c r="L541" s="16" t="s">
        <v>98</v>
      </c>
      <c r="M541" s="19">
        <v>2031</v>
      </c>
      <c r="N541" s="21"/>
      <c r="O541" s="36">
        <v>72000000</v>
      </c>
      <c r="P541" s="63">
        <f>[1]!EUROCONVERT(O541,"ITL","EUR")</f>
        <v>37184.9</v>
      </c>
    </row>
    <row r="542" spans="1:16" ht="15">
      <c r="A542" s="16" t="s">
        <v>296</v>
      </c>
      <c r="B542" s="16" t="s">
        <v>184</v>
      </c>
      <c r="C542" s="16" t="s">
        <v>297</v>
      </c>
      <c r="D542" s="16" t="s">
        <v>333</v>
      </c>
      <c r="E542" s="16" t="s">
        <v>283</v>
      </c>
      <c r="F542" s="16" t="s">
        <v>131</v>
      </c>
      <c r="G542" s="16" t="s">
        <v>124</v>
      </c>
      <c r="H542" t="s">
        <v>846</v>
      </c>
      <c r="I542" s="16" t="s">
        <v>85</v>
      </c>
      <c r="J542" s="17" t="s">
        <v>299</v>
      </c>
      <c r="K542" s="18">
        <v>31775</v>
      </c>
      <c r="L542" s="16" t="s">
        <v>98</v>
      </c>
      <c r="M542" s="19">
        <v>2032</v>
      </c>
      <c r="N542" s="21"/>
      <c r="O542" s="36">
        <v>72000000</v>
      </c>
      <c r="P542" s="63">
        <f>[1]!EUROCONVERT(O542,"ITL","EUR")</f>
        <v>37184.9</v>
      </c>
    </row>
    <row r="543" spans="1:16" ht="15">
      <c r="A543" s="16" t="s">
        <v>296</v>
      </c>
      <c r="B543" s="16" t="s">
        <v>180</v>
      </c>
      <c r="C543" s="16" t="s">
        <v>297</v>
      </c>
      <c r="D543" s="16" t="s">
        <v>334</v>
      </c>
      <c r="E543" s="16" t="s">
        <v>283</v>
      </c>
      <c r="F543" s="16" t="s">
        <v>131</v>
      </c>
      <c r="G543" s="16" t="s">
        <v>124</v>
      </c>
      <c r="H543" t="s">
        <v>846</v>
      </c>
      <c r="I543" s="16" t="s">
        <v>85</v>
      </c>
      <c r="J543" s="17" t="s">
        <v>299</v>
      </c>
      <c r="K543" s="18">
        <v>31775</v>
      </c>
      <c r="L543" s="16" t="s">
        <v>98</v>
      </c>
      <c r="M543" s="19">
        <v>1993</v>
      </c>
      <c r="N543" s="21"/>
      <c r="O543" s="36">
        <v>84000000</v>
      </c>
      <c r="P543" s="63">
        <f>[1]!EUROCONVERT(O543,"ITL","EUR")</f>
        <v>43382.38</v>
      </c>
    </row>
    <row r="544" spans="1:16" ht="15">
      <c r="A544" s="16" t="s">
        <v>296</v>
      </c>
      <c r="B544" s="16" t="s">
        <v>180</v>
      </c>
      <c r="C544" s="16" t="s">
        <v>297</v>
      </c>
      <c r="D544" s="16" t="s">
        <v>335</v>
      </c>
      <c r="E544" s="16" t="s">
        <v>283</v>
      </c>
      <c r="F544" s="16" t="s">
        <v>131</v>
      </c>
      <c r="G544" s="16" t="s">
        <v>124</v>
      </c>
      <c r="H544" t="s">
        <v>846</v>
      </c>
      <c r="I544" s="16" t="s">
        <v>85</v>
      </c>
      <c r="J544" s="17" t="s">
        <v>299</v>
      </c>
      <c r="K544" s="18">
        <v>31775</v>
      </c>
      <c r="L544" s="16" t="s">
        <v>98</v>
      </c>
      <c r="M544" s="19">
        <v>2000</v>
      </c>
      <c r="N544" s="21"/>
      <c r="O544" s="36">
        <v>72000000</v>
      </c>
      <c r="P544" s="63">
        <f>[1]!EUROCONVERT(O544,"ITL","EUR")</f>
        <v>37184.9</v>
      </c>
    </row>
    <row r="545" spans="1:16" ht="15">
      <c r="A545" s="16" t="s">
        <v>296</v>
      </c>
      <c r="B545" s="16" t="s">
        <v>184</v>
      </c>
      <c r="C545" s="16" t="s">
        <v>297</v>
      </c>
      <c r="D545" s="16" t="s">
        <v>336</v>
      </c>
      <c r="E545" s="16" t="s">
        <v>283</v>
      </c>
      <c r="F545" s="16" t="s">
        <v>131</v>
      </c>
      <c r="G545" s="16" t="s">
        <v>124</v>
      </c>
      <c r="H545" t="s">
        <v>846</v>
      </c>
      <c r="I545" s="16" t="s">
        <v>85</v>
      </c>
      <c r="J545" s="17" t="s">
        <v>299</v>
      </c>
      <c r="K545" s="18">
        <v>31775</v>
      </c>
      <c r="L545" s="16" t="s">
        <v>98</v>
      </c>
      <c r="M545" s="19">
        <v>2023</v>
      </c>
      <c r="N545" s="21"/>
      <c r="O545" s="36">
        <v>84000000</v>
      </c>
      <c r="P545" s="63">
        <f>[1]!EUROCONVERT(O545,"ITL","EUR")</f>
        <v>43382.38</v>
      </c>
    </row>
    <row r="546" spans="1:16" ht="15">
      <c r="A546" s="16" t="s">
        <v>296</v>
      </c>
      <c r="B546" s="16" t="s">
        <v>183</v>
      </c>
      <c r="C546" s="16" t="s">
        <v>297</v>
      </c>
      <c r="D546" s="16" t="s">
        <v>337</v>
      </c>
      <c r="E546" s="16" t="s">
        <v>283</v>
      </c>
      <c r="F546" s="16" t="s">
        <v>131</v>
      </c>
      <c r="G546" s="16" t="s">
        <v>124</v>
      </c>
      <c r="H546" t="s">
        <v>846</v>
      </c>
      <c r="I546" s="16" t="s">
        <v>85</v>
      </c>
      <c r="J546" s="17" t="s">
        <v>299</v>
      </c>
      <c r="K546" s="18">
        <v>31775</v>
      </c>
      <c r="L546" s="16" t="s">
        <v>98</v>
      </c>
      <c r="M546" s="19">
        <v>2007</v>
      </c>
      <c r="N546" s="21"/>
      <c r="O546" s="36">
        <v>84000000</v>
      </c>
      <c r="P546" s="63">
        <f>[1]!EUROCONVERT(O546,"ITL","EUR")</f>
        <v>43382.38</v>
      </c>
    </row>
    <row r="547" spans="1:16" ht="15">
      <c r="A547" s="16" t="s">
        <v>296</v>
      </c>
      <c r="B547" s="16" t="s">
        <v>184</v>
      </c>
      <c r="C547" s="16" t="s">
        <v>297</v>
      </c>
      <c r="D547" s="16" t="s">
        <v>338</v>
      </c>
      <c r="E547" s="16" t="s">
        <v>283</v>
      </c>
      <c r="F547" s="16" t="s">
        <v>131</v>
      </c>
      <c r="G547" s="16" t="s">
        <v>124</v>
      </c>
      <c r="H547" t="s">
        <v>846</v>
      </c>
      <c r="I547" s="16" t="s">
        <v>85</v>
      </c>
      <c r="J547" s="17" t="s">
        <v>299</v>
      </c>
      <c r="K547" s="18">
        <v>31775</v>
      </c>
      <c r="L547" s="16" t="s">
        <v>98</v>
      </c>
      <c r="M547" s="19">
        <v>2028</v>
      </c>
      <c r="N547" s="21"/>
      <c r="O547" s="36">
        <v>96000000</v>
      </c>
      <c r="P547" s="63">
        <f>[1]!EUROCONVERT(O547,"ITL","EUR")</f>
        <v>49579.86</v>
      </c>
    </row>
    <row r="548" spans="1:16" ht="15">
      <c r="A548" s="16" t="s">
        <v>296</v>
      </c>
      <c r="B548" s="16" t="s">
        <v>184</v>
      </c>
      <c r="C548" s="16" t="s">
        <v>297</v>
      </c>
      <c r="D548" s="16" t="s">
        <v>339</v>
      </c>
      <c r="E548" s="16" t="s">
        <v>283</v>
      </c>
      <c r="F548" s="16" t="s">
        <v>131</v>
      </c>
      <c r="G548" s="16" t="s">
        <v>124</v>
      </c>
      <c r="H548" t="s">
        <v>846</v>
      </c>
      <c r="I548" s="16" t="s">
        <v>85</v>
      </c>
      <c r="J548" s="17" t="s">
        <v>299</v>
      </c>
      <c r="K548" s="18">
        <v>31775</v>
      </c>
      <c r="L548" s="16" t="s">
        <v>98</v>
      </c>
      <c r="M548" s="19">
        <v>2016</v>
      </c>
      <c r="N548" s="21"/>
      <c r="O548" s="36">
        <v>84000000</v>
      </c>
      <c r="P548" s="63">
        <f>[1]!EUROCONVERT(O548,"ITL","EUR")</f>
        <v>43382.38</v>
      </c>
    </row>
    <row r="549" spans="1:16" ht="15">
      <c r="A549" s="16" t="s">
        <v>296</v>
      </c>
      <c r="B549" s="16" t="s">
        <v>183</v>
      </c>
      <c r="C549" s="16" t="s">
        <v>297</v>
      </c>
      <c r="D549" s="16" t="s">
        <v>340</v>
      </c>
      <c r="E549" s="16" t="s">
        <v>283</v>
      </c>
      <c r="F549" s="16" t="s">
        <v>131</v>
      </c>
      <c r="G549" s="16" t="s">
        <v>124</v>
      </c>
      <c r="H549" t="s">
        <v>846</v>
      </c>
      <c r="I549" s="16" t="s">
        <v>85</v>
      </c>
      <c r="J549" s="17" t="s">
        <v>299</v>
      </c>
      <c r="K549" s="18">
        <v>31775</v>
      </c>
      <c r="L549" s="16" t="s">
        <v>98</v>
      </c>
      <c r="M549" s="19">
        <v>2003</v>
      </c>
      <c r="N549" s="21"/>
      <c r="O549" s="36">
        <v>108000000</v>
      </c>
      <c r="P549" s="63">
        <f>[1]!EUROCONVERT(O549,"ITL","EUR")</f>
        <v>55777.35</v>
      </c>
    </row>
    <row r="550" spans="1:16" ht="15">
      <c r="A550" s="16" t="s">
        <v>296</v>
      </c>
      <c r="B550" s="16" t="s">
        <v>183</v>
      </c>
      <c r="C550" s="16" t="s">
        <v>297</v>
      </c>
      <c r="D550" s="16" t="s">
        <v>341</v>
      </c>
      <c r="E550" s="16" t="s">
        <v>283</v>
      </c>
      <c r="F550" s="16" t="s">
        <v>131</v>
      </c>
      <c r="G550" s="16" t="s">
        <v>124</v>
      </c>
      <c r="H550" t="s">
        <v>846</v>
      </c>
      <c r="I550" s="16" t="s">
        <v>85</v>
      </c>
      <c r="J550" s="17" t="s">
        <v>299</v>
      </c>
      <c r="K550" s="18">
        <v>31775</v>
      </c>
      <c r="L550" s="16" t="s">
        <v>98</v>
      </c>
      <c r="M550" s="19">
        <v>2004</v>
      </c>
      <c r="N550" s="21"/>
      <c r="O550" s="36">
        <v>108000000</v>
      </c>
      <c r="P550" s="63">
        <f>[1]!EUROCONVERT(O550,"ITL","EUR")</f>
        <v>55777.35</v>
      </c>
    </row>
    <row r="551" spans="1:16" ht="15">
      <c r="A551" s="16" t="s">
        <v>296</v>
      </c>
      <c r="B551" s="16" t="s">
        <v>183</v>
      </c>
      <c r="C551" s="16" t="s">
        <v>297</v>
      </c>
      <c r="D551" s="16" t="s">
        <v>342</v>
      </c>
      <c r="E551" s="16" t="s">
        <v>283</v>
      </c>
      <c r="F551" s="16" t="s">
        <v>131</v>
      </c>
      <c r="G551" s="16" t="s">
        <v>124</v>
      </c>
      <c r="H551" t="s">
        <v>846</v>
      </c>
      <c r="I551" s="16" t="s">
        <v>85</v>
      </c>
      <c r="J551" s="17" t="s">
        <v>299</v>
      </c>
      <c r="K551" s="18">
        <v>31775</v>
      </c>
      <c r="L551" s="16" t="s">
        <v>98</v>
      </c>
      <c r="M551" s="19">
        <v>2005</v>
      </c>
      <c r="N551" s="21"/>
      <c r="O551" s="36">
        <v>84000000</v>
      </c>
      <c r="P551" s="63">
        <f>[1]!EUROCONVERT(O551,"ITL","EUR")</f>
        <v>43382.38</v>
      </c>
    </row>
    <row r="552" spans="1:16" ht="15">
      <c r="A552" s="16" t="s">
        <v>296</v>
      </c>
      <c r="B552" s="16" t="s">
        <v>180</v>
      </c>
      <c r="C552" s="16" t="s">
        <v>297</v>
      </c>
      <c r="D552" s="16" t="s">
        <v>343</v>
      </c>
      <c r="E552" s="16" t="s">
        <v>283</v>
      </c>
      <c r="F552" s="16" t="s">
        <v>131</v>
      </c>
      <c r="G552" s="16" t="s">
        <v>124</v>
      </c>
      <c r="H552" t="s">
        <v>846</v>
      </c>
      <c r="I552" s="16" t="s">
        <v>85</v>
      </c>
      <c r="J552" s="17" t="s">
        <v>299</v>
      </c>
      <c r="K552" s="18">
        <v>31775</v>
      </c>
      <c r="L552" s="16" t="s">
        <v>98</v>
      </c>
      <c r="M552" s="19">
        <v>2002</v>
      </c>
      <c r="N552" s="21"/>
      <c r="O552" s="36">
        <v>108000000</v>
      </c>
      <c r="P552" s="63">
        <f>[1]!EUROCONVERT(O552,"ITL","EUR")</f>
        <v>55777.35</v>
      </c>
    </row>
    <row r="553" spans="1:16" ht="15">
      <c r="A553" s="16" t="s">
        <v>296</v>
      </c>
      <c r="B553" s="16" t="s">
        <v>180</v>
      </c>
      <c r="C553" s="16" t="s">
        <v>297</v>
      </c>
      <c r="D553" s="16" t="s">
        <v>344</v>
      </c>
      <c r="E553" s="16" t="s">
        <v>283</v>
      </c>
      <c r="F553" s="16" t="s">
        <v>131</v>
      </c>
      <c r="G553" s="16" t="s">
        <v>124</v>
      </c>
      <c r="H553" t="s">
        <v>846</v>
      </c>
      <c r="I553" s="16" t="s">
        <v>85</v>
      </c>
      <c r="J553" s="17" t="s">
        <v>299</v>
      </c>
      <c r="K553" s="18">
        <v>31775</v>
      </c>
      <c r="L553" s="16" t="s">
        <v>98</v>
      </c>
      <c r="M553" s="19">
        <v>2001</v>
      </c>
      <c r="N553" s="21"/>
      <c r="O553" s="36">
        <v>108000000</v>
      </c>
      <c r="P553" s="63">
        <f>[1]!EUROCONVERT(O553,"ITL","EUR")</f>
        <v>55777.35</v>
      </c>
    </row>
    <row r="554" spans="1:16" ht="15">
      <c r="A554" s="16" t="s">
        <v>296</v>
      </c>
      <c r="B554" s="16" t="s">
        <v>183</v>
      </c>
      <c r="C554" s="16" t="s">
        <v>297</v>
      </c>
      <c r="D554" s="16" t="s">
        <v>345</v>
      </c>
      <c r="E554" s="16" t="s">
        <v>283</v>
      </c>
      <c r="F554" s="16" t="s">
        <v>131</v>
      </c>
      <c r="G554" s="16" t="s">
        <v>124</v>
      </c>
      <c r="H554" t="s">
        <v>846</v>
      </c>
      <c r="I554" s="16" t="s">
        <v>85</v>
      </c>
      <c r="J554" s="17" t="s">
        <v>299</v>
      </c>
      <c r="K554" s="18">
        <v>31775</v>
      </c>
      <c r="L554" s="16" t="s">
        <v>98</v>
      </c>
      <c r="M554" s="19">
        <v>2008</v>
      </c>
      <c r="N554" s="21"/>
      <c r="O554" s="36">
        <v>96000000</v>
      </c>
      <c r="P554" s="63">
        <f>[1]!EUROCONVERT(O554,"ITL","EUR")</f>
        <v>49579.86</v>
      </c>
    </row>
    <row r="555" spans="1:16" ht="15">
      <c r="A555" s="16" t="s">
        <v>296</v>
      </c>
      <c r="B555" s="16" t="s">
        <v>183</v>
      </c>
      <c r="C555" s="16" t="s">
        <v>297</v>
      </c>
      <c r="D555" s="16" t="s">
        <v>346</v>
      </c>
      <c r="E555" s="16" t="s">
        <v>283</v>
      </c>
      <c r="F555" s="16" t="s">
        <v>131</v>
      </c>
      <c r="G555" s="16" t="s">
        <v>124</v>
      </c>
      <c r="H555" t="s">
        <v>846</v>
      </c>
      <c r="I555" s="16" t="s">
        <v>85</v>
      </c>
      <c r="J555" s="17" t="s">
        <v>299</v>
      </c>
      <c r="K555" s="18">
        <v>31775</v>
      </c>
      <c r="L555" s="16" t="s">
        <v>98</v>
      </c>
      <c r="M555" s="19">
        <v>2009</v>
      </c>
      <c r="N555" s="21"/>
      <c r="O555" s="36">
        <v>108000000</v>
      </c>
      <c r="P555" s="63">
        <f>[1]!EUROCONVERT(O555,"ITL","EUR")</f>
        <v>55777.35</v>
      </c>
    </row>
    <row r="556" spans="1:16" ht="15">
      <c r="A556" s="16" t="s">
        <v>296</v>
      </c>
      <c r="B556" s="16" t="s">
        <v>183</v>
      </c>
      <c r="C556" s="16" t="s">
        <v>297</v>
      </c>
      <c r="D556" s="16" t="s">
        <v>347</v>
      </c>
      <c r="E556" s="16" t="s">
        <v>283</v>
      </c>
      <c r="F556" s="16" t="s">
        <v>131</v>
      </c>
      <c r="G556" s="16" t="s">
        <v>124</v>
      </c>
      <c r="H556" t="s">
        <v>846</v>
      </c>
      <c r="I556" s="16" t="s">
        <v>85</v>
      </c>
      <c r="J556" s="17" t="s">
        <v>299</v>
      </c>
      <c r="K556" s="18">
        <v>31775</v>
      </c>
      <c r="L556" s="16" t="s">
        <v>98</v>
      </c>
      <c r="M556" s="19">
        <v>2010</v>
      </c>
      <c r="N556" s="21"/>
      <c r="O556" s="36">
        <v>72000000</v>
      </c>
      <c r="P556" s="63">
        <f>[1]!EUROCONVERT(O556,"ITL","EUR")</f>
        <v>37184.9</v>
      </c>
    </row>
    <row r="557" spans="1:16" ht="15">
      <c r="A557" s="16" t="s">
        <v>296</v>
      </c>
      <c r="B557" s="16" t="s">
        <v>183</v>
      </c>
      <c r="C557" s="16" t="s">
        <v>297</v>
      </c>
      <c r="D557" s="16" t="s">
        <v>348</v>
      </c>
      <c r="E557" s="16" t="s">
        <v>283</v>
      </c>
      <c r="F557" s="16" t="s">
        <v>131</v>
      </c>
      <c r="G557" s="16" t="s">
        <v>124</v>
      </c>
      <c r="H557" t="s">
        <v>846</v>
      </c>
      <c r="I557" s="16" t="s">
        <v>85</v>
      </c>
      <c r="J557" s="17" t="s">
        <v>299</v>
      </c>
      <c r="K557" s="18">
        <v>31775</v>
      </c>
      <c r="L557" s="16" t="s">
        <v>98</v>
      </c>
      <c r="M557" s="19">
        <v>2011</v>
      </c>
      <c r="N557" s="21"/>
      <c r="O557" s="36">
        <v>108000000</v>
      </c>
      <c r="P557" s="63">
        <f>[1]!EUROCONVERT(O557,"ITL","EUR")</f>
        <v>55777.35</v>
      </c>
    </row>
    <row r="558" spans="1:16" ht="15">
      <c r="A558" s="16" t="s">
        <v>296</v>
      </c>
      <c r="B558" s="16" t="s">
        <v>183</v>
      </c>
      <c r="C558" s="16" t="s">
        <v>297</v>
      </c>
      <c r="D558" s="16" t="s">
        <v>349</v>
      </c>
      <c r="E558" s="16" t="s">
        <v>283</v>
      </c>
      <c r="F558" s="16" t="s">
        <v>131</v>
      </c>
      <c r="G558" s="16" t="s">
        <v>124</v>
      </c>
      <c r="H558" t="s">
        <v>846</v>
      </c>
      <c r="I558" s="16" t="s">
        <v>85</v>
      </c>
      <c r="J558" s="17" t="s">
        <v>299</v>
      </c>
      <c r="K558" s="18">
        <v>31775</v>
      </c>
      <c r="L558" s="16" t="s">
        <v>98</v>
      </c>
      <c r="M558" s="19">
        <v>2012</v>
      </c>
      <c r="N558" s="21"/>
      <c r="O558" s="36">
        <v>108000000</v>
      </c>
      <c r="P558" s="63">
        <f>[1]!EUROCONVERT(O558,"ITL","EUR")</f>
        <v>55777.35</v>
      </c>
    </row>
    <row r="559" spans="1:16" ht="15">
      <c r="A559" s="16" t="s">
        <v>296</v>
      </c>
      <c r="B559" s="16" t="s">
        <v>188</v>
      </c>
      <c r="C559" s="16" t="s">
        <v>297</v>
      </c>
      <c r="D559" s="16" t="s">
        <v>350</v>
      </c>
      <c r="E559" s="16" t="s">
        <v>283</v>
      </c>
      <c r="F559" s="16" t="s">
        <v>131</v>
      </c>
      <c r="G559" s="16" t="s">
        <v>124</v>
      </c>
      <c r="H559" t="s">
        <v>846</v>
      </c>
      <c r="I559" s="16" t="s">
        <v>85</v>
      </c>
      <c r="J559" s="17" t="s">
        <v>299</v>
      </c>
      <c r="K559" s="18">
        <v>31775</v>
      </c>
      <c r="L559" s="16" t="s">
        <v>98</v>
      </c>
      <c r="M559" s="19">
        <v>2013</v>
      </c>
      <c r="N559" s="21"/>
      <c r="O559" s="36">
        <v>108000000</v>
      </c>
      <c r="P559" s="63">
        <f>[1]!EUROCONVERT(O559,"ITL","EUR")</f>
        <v>55777.35</v>
      </c>
    </row>
    <row r="560" spans="1:16" ht="15">
      <c r="A560" s="16" t="s">
        <v>296</v>
      </c>
      <c r="B560" s="16" t="s">
        <v>184</v>
      </c>
      <c r="C560" s="16" t="s">
        <v>297</v>
      </c>
      <c r="D560" s="16" t="s">
        <v>351</v>
      </c>
      <c r="E560" s="16" t="s">
        <v>283</v>
      </c>
      <c r="F560" s="16" t="s">
        <v>131</v>
      </c>
      <c r="G560" s="16" t="s">
        <v>124</v>
      </c>
      <c r="H560" t="s">
        <v>846</v>
      </c>
      <c r="I560" s="16" t="s">
        <v>85</v>
      </c>
      <c r="J560" s="17" t="s">
        <v>299</v>
      </c>
      <c r="K560" s="18">
        <v>31775</v>
      </c>
      <c r="L560" s="16" t="s">
        <v>98</v>
      </c>
      <c r="M560" s="19">
        <v>2014</v>
      </c>
      <c r="N560" s="21"/>
      <c r="O560" s="36">
        <v>108000000</v>
      </c>
      <c r="P560" s="63">
        <f>[1]!EUROCONVERT(O560,"ITL","EUR")</f>
        <v>55777.35</v>
      </c>
    </row>
    <row r="561" spans="1:16" ht="15">
      <c r="A561" s="16" t="s">
        <v>296</v>
      </c>
      <c r="B561" s="16" t="s">
        <v>184</v>
      </c>
      <c r="C561" s="16" t="s">
        <v>297</v>
      </c>
      <c r="D561" s="16" t="s">
        <v>352</v>
      </c>
      <c r="E561" s="16" t="s">
        <v>283</v>
      </c>
      <c r="F561" s="16" t="s">
        <v>131</v>
      </c>
      <c r="G561" s="16" t="s">
        <v>124</v>
      </c>
      <c r="H561" t="s">
        <v>846</v>
      </c>
      <c r="I561" s="16" t="s">
        <v>85</v>
      </c>
      <c r="J561" s="17" t="s">
        <v>299</v>
      </c>
      <c r="K561" s="18">
        <v>31775</v>
      </c>
      <c r="L561" s="16" t="s">
        <v>98</v>
      </c>
      <c r="M561" s="19">
        <v>2015</v>
      </c>
      <c r="N561" s="21"/>
      <c r="O561" s="36">
        <v>108000000</v>
      </c>
      <c r="P561" s="63">
        <f>[1]!EUROCONVERT(O561,"ITL","EUR")</f>
        <v>55777.35</v>
      </c>
    </row>
    <row r="562" spans="1:16" ht="15">
      <c r="A562" s="16" t="s">
        <v>296</v>
      </c>
      <c r="B562" s="16" t="s">
        <v>183</v>
      </c>
      <c r="C562" s="16" t="s">
        <v>297</v>
      </c>
      <c r="D562" s="16" t="s">
        <v>353</v>
      </c>
      <c r="E562" s="16" t="s">
        <v>283</v>
      </c>
      <c r="F562" s="16" t="s">
        <v>131</v>
      </c>
      <c r="G562" s="16" t="s">
        <v>124</v>
      </c>
      <c r="H562" t="s">
        <v>846</v>
      </c>
      <c r="I562" s="16" t="s">
        <v>85</v>
      </c>
      <c r="J562" s="17" t="s">
        <v>299</v>
      </c>
      <c r="K562" s="18">
        <v>31775</v>
      </c>
      <c r="L562" s="16" t="s">
        <v>98</v>
      </c>
      <c r="M562" s="19">
        <v>2006</v>
      </c>
      <c r="N562" s="21"/>
      <c r="O562" s="36">
        <v>84000000</v>
      </c>
      <c r="P562" s="63">
        <f>[1]!EUROCONVERT(O562,"ITL","EUR")</f>
        <v>43382.38</v>
      </c>
    </row>
    <row r="563" spans="1:17" s="81" customFormat="1" ht="16.5">
      <c r="A563" s="20" t="s">
        <v>354</v>
      </c>
      <c r="B563" s="20"/>
      <c r="C563" s="20"/>
      <c r="D563" s="20"/>
      <c r="E563" s="20"/>
      <c r="F563" s="20"/>
      <c r="G563" s="20"/>
      <c r="H563" s="20"/>
      <c r="I563" s="20"/>
      <c r="J563" s="87"/>
      <c r="K563" s="88"/>
      <c r="L563" s="20"/>
      <c r="M563" s="89"/>
      <c r="N563" s="90"/>
      <c r="O563" s="179">
        <f>SUBTOTAL(9,O496:O562)</f>
        <v>6072600000</v>
      </c>
      <c r="P563" s="83">
        <f>[1]!EUROCONVERT(O563,"ITL","EUR")</f>
        <v>3136236.17</v>
      </c>
      <c r="Q563" s="163"/>
    </row>
    <row r="564" spans="1:16" ht="15">
      <c r="A564" s="8" t="s">
        <v>296</v>
      </c>
      <c r="B564" s="8" t="s">
        <v>106</v>
      </c>
      <c r="C564" s="8" t="s">
        <v>297</v>
      </c>
      <c r="D564" s="8" t="s">
        <v>241</v>
      </c>
      <c r="E564" s="8" t="s">
        <v>283</v>
      </c>
      <c r="F564" s="8" t="s">
        <v>108</v>
      </c>
      <c r="G564" s="8" t="s">
        <v>111</v>
      </c>
      <c r="H564" t="s">
        <v>846</v>
      </c>
      <c r="I564" s="8" t="s">
        <v>85</v>
      </c>
      <c r="J564" s="10" t="s">
        <v>299</v>
      </c>
      <c r="K564" s="11">
        <v>31775</v>
      </c>
      <c r="L564" s="8" t="s">
        <v>98</v>
      </c>
      <c r="M564" s="12">
        <v>1925</v>
      </c>
      <c r="N564" s="13"/>
      <c r="O564" s="14">
        <v>12600000</v>
      </c>
      <c r="P564" s="63">
        <f>[1]!EUROCONVERT(O564,"ITL","EUR")</f>
        <v>6507.36</v>
      </c>
    </row>
    <row r="565" spans="1:16" ht="15">
      <c r="A565" s="8" t="s">
        <v>296</v>
      </c>
      <c r="B565" s="8" t="s">
        <v>106</v>
      </c>
      <c r="C565" s="8" t="s">
        <v>297</v>
      </c>
      <c r="D565" s="8" t="s">
        <v>216</v>
      </c>
      <c r="E565" s="8" t="s">
        <v>283</v>
      </c>
      <c r="F565" s="8" t="s">
        <v>108</v>
      </c>
      <c r="G565" s="8" t="s">
        <v>111</v>
      </c>
      <c r="H565" t="s">
        <v>846</v>
      </c>
      <c r="I565" s="8" t="s">
        <v>85</v>
      </c>
      <c r="J565" s="10" t="s">
        <v>299</v>
      </c>
      <c r="K565" s="11">
        <v>31775</v>
      </c>
      <c r="L565" s="8" t="s">
        <v>98</v>
      </c>
      <c r="M565" s="12">
        <v>1929</v>
      </c>
      <c r="N565" s="13"/>
      <c r="O565" s="14">
        <v>12600000</v>
      </c>
      <c r="P565" s="63">
        <f>[1]!EUROCONVERT(O565,"ITL","EUR")</f>
        <v>6507.36</v>
      </c>
    </row>
    <row r="566" spans="1:16" ht="15">
      <c r="A566" s="8" t="s">
        <v>296</v>
      </c>
      <c r="B566" s="8" t="s">
        <v>106</v>
      </c>
      <c r="C566" s="8" t="s">
        <v>297</v>
      </c>
      <c r="D566" s="8" t="s">
        <v>147</v>
      </c>
      <c r="E566" s="8" t="s">
        <v>283</v>
      </c>
      <c r="F566" s="8" t="s">
        <v>108</v>
      </c>
      <c r="G566" s="8" t="s">
        <v>111</v>
      </c>
      <c r="H566" t="s">
        <v>846</v>
      </c>
      <c r="I566" s="8" t="s">
        <v>85</v>
      </c>
      <c r="J566" s="10" t="s">
        <v>299</v>
      </c>
      <c r="K566" s="11">
        <v>31775</v>
      </c>
      <c r="L566" s="8" t="s">
        <v>98</v>
      </c>
      <c r="M566" s="12">
        <v>1918</v>
      </c>
      <c r="N566" s="13"/>
      <c r="O566" s="14">
        <v>12600000</v>
      </c>
      <c r="P566" s="63">
        <f>[1]!EUROCONVERT(O566,"ITL","EUR")</f>
        <v>6507.36</v>
      </c>
    </row>
    <row r="567" spans="1:16" ht="15">
      <c r="A567" s="8" t="s">
        <v>296</v>
      </c>
      <c r="B567" s="8" t="s">
        <v>106</v>
      </c>
      <c r="C567" s="8" t="s">
        <v>297</v>
      </c>
      <c r="D567" s="8" t="s">
        <v>154</v>
      </c>
      <c r="E567" s="8" t="s">
        <v>283</v>
      </c>
      <c r="F567" s="8" t="s">
        <v>108</v>
      </c>
      <c r="G567" s="8" t="s">
        <v>111</v>
      </c>
      <c r="H567" t="s">
        <v>846</v>
      </c>
      <c r="I567" s="8" t="s">
        <v>85</v>
      </c>
      <c r="J567" s="10" t="s">
        <v>299</v>
      </c>
      <c r="K567" s="11">
        <v>31775</v>
      </c>
      <c r="L567" s="8" t="s">
        <v>98</v>
      </c>
      <c r="M567" s="12">
        <v>1919</v>
      </c>
      <c r="N567" s="13"/>
      <c r="O567" s="14">
        <v>12600000</v>
      </c>
      <c r="P567" s="63">
        <f>[1]!EUROCONVERT(O567,"ITL","EUR")</f>
        <v>6507.36</v>
      </c>
    </row>
    <row r="568" spans="1:16" ht="15">
      <c r="A568" s="8" t="s">
        <v>296</v>
      </c>
      <c r="B568" s="8" t="s">
        <v>106</v>
      </c>
      <c r="C568" s="8" t="s">
        <v>297</v>
      </c>
      <c r="D568" s="8" t="s">
        <v>151</v>
      </c>
      <c r="E568" s="8" t="s">
        <v>283</v>
      </c>
      <c r="F568" s="8" t="s">
        <v>108</v>
      </c>
      <c r="G568" s="8" t="s">
        <v>111</v>
      </c>
      <c r="H568" t="s">
        <v>846</v>
      </c>
      <c r="I568" s="8" t="s">
        <v>85</v>
      </c>
      <c r="J568" s="10" t="s">
        <v>299</v>
      </c>
      <c r="K568" s="11">
        <v>31775</v>
      </c>
      <c r="L568" s="8" t="s">
        <v>98</v>
      </c>
      <c r="M568" s="12">
        <v>1920</v>
      </c>
      <c r="N568" s="13"/>
      <c r="O568" s="14">
        <v>12600000</v>
      </c>
      <c r="P568" s="63">
        <f>[1]!EUROCONVERT(O568,"ITL","EUR")</f>
        <v>6507.36</v>
      </c>
    </row>
    <row r="569" spans="1:16" ht="15">
      <c r="A569" s="8" t="s">
        <v>296</v>
      </c>
      <c r="B569" s="8" t="s">
        <v>106</v>
      </c>
      <c r="C569" s="8" t="s">
        <v>297</v>
      </c>
      <c r="D569" s="8" t="s">
        <v>242</v>
      </c>
      <c r="E569" s="8" t="s">
        <v>283</v>
      </c>
      <c r="F569" s="8" t="s">
        <v>108</v>
      </c>
      <c r="G569" s="8" t="s">
        <v>111</v>
      </c>
      <c r="H569" t="s">
        <v>846</v>
      </c>
      <c r="I569" s="8" t="s">
        <v>85</v>
      </c>
      <c r="J569" s="10" t="s">
        <v>299</v>
      </c>
      <c r="K569" s="11">
        <v>31775</v>
      </c>
      <c r="L569" s="8" t="s">
        <v>98</v>
      </c>
      <c r="M569" s="12">
        <v>1921</v>
      </c>
      <c r="N569" s="13"/>
      <c r="O569" s="14">
        <v>12600000</v>
      </c>
      <c r="P569" s="63">
        <f>[1]!EUROCONVERT(O569,"ITL","EUR")</f>
        <v>6507.36</v>
      </c>
    </row>
    <row r="570" spans="1:16" ht="15">
      <c r="A570" s="8" t="s">
        <v>296</v>
      </c>
      <c r="B570" s="8" t="s">
        <v>106</v>
      </c>
      <c r="C570" s="8" t="s">
        <v>297</v>
      </c>
      <c r="D570" s="8" t="s">
        <v>237</v>
      </c>
      <c r="E570" s="8" t="s">
        <v>283</v>
      </c>
      <c r="F570" s="8" t="s">
        <v>108</v>
      </c>
      <c r="G570" s="8" t="s">
        <v>111</v>
      </c>
      <c r="H570" t="s">
        <v>846</v>
      </c>
      <c r="I570" s="8" t="s">
        <v>85</v>
      </c>
      <c r="J570" s="10" t="s">
        <v>299</v>
      </c>
      <c r="K570" s="11">
        <v>31775</v>
      </c>
      <c r="L570" s="8" t="s">
        <v>98</v>
      </c>
      <c r="M570" s="12">
        <v>1922</v>
      </c>
      <c r="N570" s="13"/>
      <c r="O570" s="14">
        <v>12600000</v>
      </c>
      <c r="P570" s="63">
        <f>[1]!EUROCONVERT(O570,"ITL","EUR")</f>
        <v>6507.36</v>
      </c>
    </row>
    <row r="571" spans="1:16" ht="15">
      <c r="A571" s="8" t="s">
        <v>296</v>
      </c>
      <c r="B571" s="8" t="s">
        <v>106</v>
      </c>
      <c r="C571" s="8" t="s">
        <v>297</v>
      </c>
      <c r="D571" s="8" t="s">
        <v>220</v>
      </c>
      <c r="E571" s="8" t="s">
        <v>283</v>
      </c>
      <c r="F571" s="8" t="s">
        <v>108</v>
      </c>
      <c r="G571" s="8" t="s">
        <v>111</v>
      </c>
      <c r="H571" t="s">
        <v>846</v>
      </c>
      <c r="I571" s="8" t="s">
        <v>85</v>
      </c>
      <c r="J571" s="10" t="s">
        <v>299</v>
      </c>
      <c r="K571" s="11">
        <v>31775</v>
      </c>
      <c r="L571" s="8" t="s">
        <v>98</v>
      </c>
      <c r="M571" s="12">
        <v>1928</v>
      </c>
      <c r="N571" s="13"/>
      <c r="O571" s="14">
        <v>12600000</v>
      </c>
      <c r="P571" s="63">
        <f>[1]!EUROCONVERT(O571,"ITL","EUR")</f>
        <v>6507.36</v>
      </c>
    </row>
    <row r="572" spans="1:16" ht="15">
      <c r="A572" s="8" t="s">
        <v>296</v>
      </c>
      <c r="B572" s="8" t="s">
        <v>106</v>
      </c>
      <c r="C572" s="8" t="s">
        <v>297</v>
      </c>
      <c r="D572" s="8" t="s">
        <v>243</v>
      </c>
      <c r="E572" s="8" t="s">
        <v>283</v>
      </c>
      <c r="F572" s="8" t="s">
        <v>108</v>
      </c>
      <c r="G572" s="8" t="s">
        <v>111</v>
      </c>
      <c r="H572" t="s">
        <v>846</v>
      </c>
      <c r="I572" s="8" t="s">
        <v>85</v>
      </c>
      <c r="J572" s="10" t="s">
        <v>299</v>
      </c>
      <c r="K572" s="11">
        <v>31775</v>
      </c>
      <c r="L572" s="8" t="s">
        <v>98</v>
      </c>
      <c r="M572" s="12">
        <v>1924</v>
      </c>
      <c r="N572" s="13"/>
      <c r="O572" s="14">
        <v>12600000</v>
      </c>
      <c r="P572" s="63">
        <f>[1]!EUROCONVERT(O572,"ITL","EUR")</f>
        <v>6507.36</v>
      </c>
    </row>
    <row r="573" spans="1:16" ht="15">
      <c r="A573" s="8" t="s">
        <v>296</v>
      </c>
      <c r="B573" s="8" t="s">
        <v>106</v>
      </c>
      <c r="C573" s="8" t="s">
        <v>297</v>
      </c>
      <c r="D573" s="8" t="s">
        <v>239</v>
      </c>
      <c r="E573" s="8" t="s">
        <v>283</v>
      </c>
      <c r="F573" s="8" t="s">
        <v>108</v>
      </c>
      <c r="G573" s="8" t="s">
        <v>111</v>
      </c>
      <c r="H573" t="s">
        <v>846</v>
      </c>
      <c r="I573" s="8" t="s">
        <v>85</v>
      </c>
      <c r="J573" s="10" t="s">
        <v>299</v>
      </c>
      <c r="K573" s="11">
        <v>31775</v>
      </c>
      <c r="L573" s="8" t="s">
        <v>98</v>
      </c>
      <c r="M573" s="12">
        <v>1926</v>
      </c>
      <c r="N573" s="13"/>
      <c r="O573" s="14">
        <v>12600000</v>
      </c>
      <c r="P573" s="63">
        <f>[1]!EUROCONVERT(O573,"ITL","EUR")</f>
        <v>6507.36</v>
      </c>
    </row>
    <row r="574" spans="1:16" ht="15">
      <c r="A574" s="8" t="s">
        <v>296</v>
      </c>
      <c r="B574" s="8" t="s">
        <v>106</v>
      </c>
      <c r="C574" s="8" t="s">
        <v>297</v>
      </c>
      <c r="D574" s="8" t="s">
        <v>244</v>
      </c>
      <c r="E574" s="8" t="s">
        <v>283</v>
      </c>
      <c r="F574" s="8" t="s">
        <v>108</v>
      </c>
      <c r="G574" s="8" t="s">
        <v>111</v>
      </c>
      <c r="H574" t="s">
        <v>846</v>
      </c>
      <c r="I574" s="8" t="s">
        <v>85</v>
      </c>
      <c r="J574" s="10" t="s">
        <v>299</v>
      </c>
      <c r="K574" s="11">
        <v>31775</v>
      </c>
      <c r="L574" s="8" t="s">
        <v>98</v>
      </c>
      <c r="M574" s="12">
        <v>1927</v>
      </c>
      <c r="N574" s="13"/>
      <c r="O574" s="14">
        <v>12600000</v>
      </c>
      <c r="P574" s="63">
        <f>[1]!EUROCONVERT(O574,"ITL","EUR")</f>
        <v>6507.36</v>
      </c>
    </row>
    <row r="575" spans="1:16" ht="15">
      <c r="A575" s="8" t="s">
        <v>296</v>
      </c>
      <c r="B575" s="8" t="s">
        <v>106</v>
      </c>
      <c r="C575" s="8" t="s">
        <v>297</v>
      </c>
      <c r="D575" s="8" t="s">
        <v>219</v>
      </c>
      <c r="E575" s="8" t="s">
        <v>283</v>
      </c>
      <c r="F575" s="8" t="s">
        <v>108</v>
      </c>
      <c r="G575" s="8" t="s">
        <v>111</v>
      </c>
      <c r="H575" t="s">
        <v>846</v>
      </c>
      <c r="I575" s="8" t="s">
        <v>85</v>
      </c>
      <c r="J575" s="10" t="s">
        <v>299</v>
      </c>
      <c r="K575" s="11">
        <v>31775</v>
      </c>
      <c r="L575" s="8" t="s">
        <v>98</v>
      </c>
      <c r="M575" s="12">
        <v>1930</v>
      </c>
      <c r="N575" s="13"/>
      <c r="O575" s="14">
        <v>12600000</v>
      </c>
      <c r="P575" s="63">
        <f>[1]!EUROCONVERT(O575,"ITL","EUR")</f>
        <v>6507.36</v>
      </c>
    </row>
    <row r="576" spans="1:16" ht="15">
      <c r="A576" s="8" t="s">
        <v>296</v>
      </c>
      <c r="B576" s="8" t="s">
        <v>106</v>
      </c>
      <c r="C576" s="8" t="s">
        <v>297</v>
      </c>
      <c r="D576" s="8" t="s">
        <v>225</v>
      </c>
      <c r="E576" s="8" t="s">
        <v>283</v>
      </c>
      <c r="F576" s="8" t="s">
        <v>108</v>
      </c>
      <c r="G576" s="8" t="s">
        <v>111</v>
      </c>
      <c r="H576" t="s">
        <v>846</v>
      </c>
      <c r="I576" s="8" t="s">
        <v>85</v>
      </c>
      <c r="J576" s="10" t="s">
        <v>299</v>
      </c>
      <c r="K576" s="11">
        <v>31775</v>
      </c>
      <c r="L576" s="8" t="s">
        <v>98</v>
      </c>
      <c r="M576" s="12">
        <v>1931</v>
      </c>
      <c r="N576" s="13"/>
      <c r="O576" s="14">
        <v>12600000</v>
      </c>
      <c r="P576" s="63">
        <f>[1]!EUROCONVERT(O576,"ITL","EUR")</f>
        <v>6507.36</v>
      </c>
    </row>
    <row r="577" spans="1:16" ht="15">
      <c r="A577" s="8" t="s">
        <v>296</v>
      </c>
      <c r="B577" s="8" t="s">
        <v>106</v>
      </c>
      <c r="C577" s="8" t="s">
        <v>297</v>
      </c>
      <c r="D577" s="8" t="s">
        <v>181</v>
      </c>
      <c r="E577" s="8" t="s">
        <v>283</v>
      </c>
      <c r="F577" s="8" t="s">
        <v>108</v>
      </c>
      <c r="G577" s="8" t="s">
        <v>111</v>
      </c>
      <c r="H577" t="s">
        <v>846</v>
      </c>
      <c r="I577" s="8" t="s">
        <v>85</v>
      </c>
      <c r="J577" s="10" t="s">
        <v>299</v>
      </c>
      <c r="K577" s="11">
        <v>31775</v>
      </c>
      <c r="L577" s="8" t="s">
        <v>98</v>
      </c>
      <c r="M577" s="12">
        <v>1876</v>
      </c>
      <c r="N577" s="13"/>
      <c r="O577" s="14">
        <v>12600000</v>
      </c>
      <c r="P577" s="63">
        <f>[1]!EUROCONVERT(O577,"ITL","EUR")</f>
        <v>6507.36</v>
      </c>
    </row>
    <row r="578" spans="1:16" ht="15">
      <c r="A578" s="8" t="s">
        <v>296</v>
      </c>
      <c r="B578" s="8" t="s">
        <v>106</v>
      </c>
      <c r="C578" s="8" t="s">
        <v>297</v>
      </c>
      <c r="D578" s="8" t="s">
        <v>240</v>
      </c>
      <c r="E578" s="8" t="s">
        <v>283</v>
      </c>
      <c r="F578" s="8" t="s">
        <v>108</v>
      </c>
      <c r="G578" s="8" t="s">
        <v>111</v>
      </c>
      <c r="H578" t="s">
        <v>846</v>
      </c>
      <c r="I578" s="8" t="s">
        <v>85</v>
      </c>
      <c r="J578" s="10" t="s">
        <v>299</v>
      </c>
      <c r="K578" s="11">
        <v>31775</v>
      </c>
      <c r="L578" s="8" t="s">
        <v>98</v>
      </c>
      <c r="M578" s="12">
        <v>1923</v>
      </c>
      <c r="N578" s="13"/>
      <c r="O578" s="14">
        <v>12600000</v>
      </c>
      <c r="P578" s="63">
        <f>[1]!EUROCONVERT(O578,"ITL","EUR")</f>
        <v>6507.36</v>
      </c>
    </row>
    <row r="579" spans="1:16" ht="15">
      <c r="A579" s="8" t="s">
        <v>296</v>
      </c>
      <c r="B579" s="8" t="s">
        <v>106</v>
      </c>
      <c r="C579" s="8" t="s">
        <v>297</v>
      </c>
      <c r="D579" s="8" t="s">
        <v>184</v>
      </c>
      <c r="E579" s="8" t="s">
        <v>283</v>
      </c>
      <c r="F579" s="8" t="s">
        <v>108</v>
      </c>
      <c r="G579" s="8" t="s">
        <v>111</v>
      </c>
      <c r="H579" t="s">
        <v>846</v>
      </c>
      <c r="I579" s="8" t="s">
        <v>85</v>
      </c>
      <c r="J579" s="10" t="s">
        <v>299</v>
      </c>
      <c r="K579" s="11">
        <v>31775</v>
      </c>
      <c r="L579" s="8" t="s">
        <v>98</v>
      </c>
      <c r="M579" s="12">
        <v>1882</v>
      </c>
      <c r="N579" s="13"/>
      <c r="O579" s="14">
        <v>12600000</v>
      </c>
      <c r="P579" s="63">
        <f>[1]!EUROCONVERT(O579,"ITL","EUR")</f>
        <v>6507.36</v>
      </c>
    </row>
    <row r="580" spans="1:16" ht="15">
      <c r="A580" s="8" t="s">
        <v>296</v>
      </c>
      <c r="B580" s="8" t="s">
        <v>106</v>
      </c>
      <c r="C580" s="8" t="s">
        <v>297</v>
      </c>
      <c r="D580" s="8" t="s">
        <v>98</v>
      </c>
      <c r="E580" s="8" t="s">
        <v>283</v>
      </c>
      <c r="F580" s="8" t="s">
        <v>108</v>
      </c>
      <c r="G580" s="8" t="s">
        <v>111</v>
      </c>
      <c r="H580" t="s">
        <v>846</v>
      </c>
      <c r="I580" s="8" t="s">
        <v>85</v>
      </c>
      <c r="J580" s="10" t="s">
        <v>299</v>
      </c>
      <c r="K580" s="11">
        <v>31775</v>
      </c>
      <c r="L580" s="8" t="s">
        <v>98</v>
      </c>
      <c r="M580" s="12">
        <v>1875</v>
      </c>
      <c r="N580" s="13"/>
      <c r="O580" s="14">
        <v>12600000</v>
      </c>
      <c r="P580" s="63">
        <f>[1]!EUROCONVERT(O580,"ITL","EUR")</f>
        <v>6507.36</v>
      </c>
    </row>
    <row r="581" spans="1:16" ht="15">
      <c r="A581" s="8" t="s">
        <v>296</v>
      </c>
      <c r="B581" s="8" t="s">
        <v>106</v>
      </c>
      <c r="C581" s="8" t="s">
        <v>297</v>
      </c>
      <c r="D581" s="8" t="s">
        <v>152</v>
      </c>
      <c r="E581" s="8" t="s">
        <v>283</v>
      </c>
      <c r="F581" s="8" t="s">
        <v>108</v>
      </c>
      <c r="G581" s="8" t="s">
        <v>111</v>
      </c>
      <c r="H581" t="s">
        <v>846</v>
      </c>
      <c r="I581" s="8" t="s">
        <v>85</v>
      </c>
      <c r="J581" s="10" t="s">
        <v>299</v>
      </c>
      <c r="K581" s="11">
        <v>31775</v>
      </c>
      <c r="L581" s="8" t="s">
        <v>98</v>
      </c>
      <c r="M581" s="12">
        <v>1917</v>
      </c>
      <c r="N581" s="13"/>
      <c r="O581" s="14">
        <v>12600000</v>
      </c>
      <c r="P581" s="63">
        <f>[1]!EUROCONVERT(O581,"ITL","EUR")</f>
        <v>6507.36</v>
      </c>
    </row>
    <row r="582" spans="1:16" ht="15">
      <c r="A582" s="8" t="s">
        <v>296</v>
      </c>
      <c r="B582" s="8" t="s">
        <v>106</v>
      </c>
      <c r="C582" s="8" t="s">
        <v>297</v>
      </c>
      <c r="D582" s="8" t="s">
        <v>222</v>
      </c>
      <c r="E582" s="8" t="s">
        <v>283</v>
      </c>
      <c r="F582" s="8" t="s">
        <v>108</v>
      </c>
      <c r="G582" s="8" t="s">
        <v>111</v>
      </c>
      <c r="H582" t="s">
        <v>846</v>
      </c>
      <c r="I582" s="8" t="s">
        <v>85</v>
      </c>
      <c r="J582" s="10" t="s">
        <v>299</v>
      </c>
      <c r="K582" s="11">
        <v>31775</v>
      </c>
      <c r="L582" s="8" t="s">
        <v>98</v>
      </c>
      <c r="M582" s="12">
        <v>1932</v>
      </c>
      <c r="N582" s="13"/>
      <c r="O582" s="14">
        <v>12600000</v>
      </c>
      <c r="P582" s="63">
        <f>[1]!EUROCONVERT(O582,"ITL","EUR")</f>
        <v>6507.36</v>
      </c>
    </row>
    <row r="583" spans="1:16" ht="15">
      <c r="A583" s="8" t="s">
        <v>296</v>
      </c>
      <c r="B583" s="8" t="s">
        <v>106</v>
      </c>
      <c r="C583" s="8" t="s">
        <v>297</v>
      </c>
      <c r="D583" s="8" t="s">
        <v>185</v>
      </c>
      <c r="E583" s="8" t="s">
        <v>283</v>
      </c>
      <c r="F583" s="8" t="s">
        <v>108</v>
      </c>
      <c r="G583" s="8" t="s">
        <v>111</v>
      </c>
      <c r="H583" t="s">
        <v>846</v>
      </c>
      <c r="I583" s="8" t="s">
        <v>85</v>
      </c>
      <c r="J583" s="10" t="s">
        <v>299</v>
      </c>
      <c r="K583" s="11">
        <v>31775</v>
      </c>
      <c r="L583" s="8" t="s">
        <v>98</v>
      </c>
      <c r="M583" s="12">
        <v>1877</v>
      </c>
      <c r="N583" s="13"/>
      <c r="O583" s="14">
        <v>12600000</v>
      </c>
      <c r="P583" s="63">
        <f>[1]!EUROCONVERT(O583,"ITL","EUR")</f>
        <v>6507.36</v>
      </c>
    </row>
    <row r="584" spans="1:16" ht="15">
      <c r="A584" s="8" t="s">
        <v>296</v>
      </c>
      <c r="B584" s="8" t="s">
        <v>106</v>
      </c>
      <c r="C584" s="8" t="s">
        <v>297</v>
      </c>
      <c r="D584" s="8" t="s">
        <v>196</v>
      </c>
      <c r="E584" s="8" t="s">
        <v>283</v>
      </c>
      <c r="F584" s="8" t="s">
        <v>108</v>
      </c>
      <c r="G584" s="8" t="s">
        <v>111</v>
      </c>
      <c r="H584" t="s">
        <v>846</v>
      </c>
      <c r="I584" s="8" t="s">
        <v>85</v>
      </c>
      <c r="J584" s="10" t="s">
        <v>299</v>
      </c>
      <c r="K584" s="11">
        <v>31775</v>
      </c>
      <c r="L584" s="8" t="s">
        <v>98</v>
      </c>
      <c r="M584" s="12">
        <v>1879</v>
      </c>
      <c r="N584" s="13"/>
      <c r="O584" s="14">
        <v>12600000</v>
      </c>
      <c r="P584" s="63">
        <f>[1]!EUROCONVERT(O584,"ITL","EUR")</f>
        <v>6507.36</v>
      </c>
    </row>
    <row r="585" spans="1:16" ht="15">
      <c r="A585" s="8" t="s">
        <v>296</v>
      </c>
      <c r="B585" s="8" t="s">
        <v>106</v>
      </c>
      <c r="C585" s="8" t="s">
        <v>297</v>
      </c>
      <c r="D585" s="8" t="s">
        <v>195</v>
      </c>
      <c r="E585" s="8" t="s">
        <v>283</v>
      </c>
      <c r="F585" s="8" t="s">
        <v>108</v>
      </c>
      <c r="G585" s="8" t="s">
        <v>111</v>
      </c>
      <c r="H585" t="s">
        <v>846</v>
      </c>
      <c r="I585" s="8" t="s">
        <v>85</v>
      </c>
      <c r="J585" s="10" t="s">
        <v>299</v>
      </c>
      <c r="K585" s="11">
        <v>31775</v>
      </c>
      <c r="L585" s="8" t="s">
        <v>98</v>
      </c>
      <c r="M585" s="12">
        <v>1878</v>
      </c>
      <c r="N585" s="13"/>
      <c r="O585" s="14">
        <v>12600000</v>
      </c>
      <c r="P585" s="63">
        <f>[1]!EUROCONVERT(O585,"ITL","EUR")</f>
        <v>6507.36</v>
      </c>
    </row>
    <row r="586" spans="1:16" ht="15">
      <c r="A586" s="8" t="s">
        <v>296</v>
      </c>
      <c r="B586" s="8" t="s">
        <v>106</v>
      </c>
      <c r="C586" s="8" t="s">
        <v>297</v>
      </c>
      <c r="D586" s="8" t="s">
        <v>188</v>
      </c>
      <c r="E586" s="8" t="s">
        <v>283</v>
      </c>
      <c r="F586" s="8" t="s">
        <v>108</v>
      </c>
      <c r="G586" s="8" t="s">
        <v>111</v>
      </c>
      <c r="H586" t="s">
        <v>846</v>
      </c>
      <c r="I586" s="8" t="s">
        <v>85</v>
      </c>
      <c r="J586" s="10" t="s">
        <v>299</v>
      </c>
      <c r="K586" s="11">
        <v>31775</v>
      </c>
      <c r="L586" s="8" t="s">
        <v>98</v>
      </c>
      <c r="M586" s="12">
        <v>1881</v>
      </c>
      <c r="N586" s="13"/>
      <c r="O586" s="14">
        <v>12600000</v>
      </c>
      <c r="P586" s="63">
        <f>[1]!EUROCONVERT(O586,"ITL","EUR")</f>
        <v>6507.36</v>
      </c>
    </row>
    <row r="587" spans="1:16" ht="15">
      <c r="A587" s="8" t="s">
        <v>296</v>
      </c>
      <c r="B587" s="8" t="s">
        <v>106</v>
      </c>
      <c r="C587" s="8" t="s">
        <v>297</v>
      </c>
      <c r="D587" s="8" t="s">
        <v>153</v>
      </c>
      <c r="E587" s="8" t="s">
        <v>283</v>
      </c>
      <c r="F587" s="8" t="s">
        <v>108</v>
      </c>
      <c r="G587" s="8" t="s">
        <v>111</v>
      </c>
      <c r="H587" t="s">
        <v>846</v>
      </c>
      <c r="I587" s="8" t="s">
        <v>85</v>
      </c>
      <c r="J587" s="10" t="s">
        <v>299</v>
      </c>
      <c r="K587" s="11">
        <v>31775</v>
      </c>
      <c r="L587" s="8" t="s">
        <v>98</v>
      </c>
      <c r="M587" s="12">
        <v>1916</v>
      </c>
      <c r="N587" s="13"/>
      <c r="O587" s="14">
        <v>12600000</v>
      </c>
      <c r="P587" s="63">
        <f>[1]!EUROCONVERT(O587,"ITL","EUR")</f>
        <v>6507.36</v>
      </c>
    </row>
    <row r="588" spans="1:16" ht="15">
      <c r="A588" s="8" t="s">
        <v>296</v>
      </c>
      <c r="B588" s="8" t="s">
        <v>106</v>
      </c>
      <c r="C588" s="8" t="s">
        <v>297</v>
      </c>
      <c r="D588" s="8" t="s">
        <v>180</v>
      </c>
      <c r="E588" s="8" t="s">
        <v>283</v>
      </c>
      <c r="F588" s="8" t="s">
        <v>108</v>
      </c>
      <c r="G588" s="8" t="s">
        <v>111</v>
      </c>
      <c r="H588" t="s">
        <v>846</v>
      </c>
      <c r="I588" s="8" t="s">
        <v>85</v>
      </c>
      <c r="J588" s="10" t="s">
        <v>299</v>
      </c>
      <c r="K588" s="11">
        <v>31775</v>
      </c>
      <c r="L588" s="8" t="s">
        <v>98</v>
      </c>
      <c r="M588" s="12">
        <v>1883</v>
      </c>
      <c r="N588" s="13"/>
      <c r="O588" s="14">
        <v>12600000</v>
      </c>
      <c r="P588" s="63">
        <f>[1]!EUROCONVERT(O588,"ITL","EUR")</f>
        <v>6507.36</v>
      </c>
    </row>
    <row r="589" spans="1:16" ht="15">
      <c r="A589" s="8" t="s">
        <v>296</v>
      </c>
      <c r="B589" s="8" t="s">
        <v>106</v>
      </c>
      <c r="C589" s="8" t="s">
        <v>297</v>
      </c>
      <c r="D589" s="8" t="s">
        <v>183</v>
      </c>
      <c r="E589" s="8" t="s">
        <v>283</v>
      </c>
      <c r="F589" s="8" t="s">
        <v>108</v>
      </c>
      <c r="G589" s="8" t="s">
        <v>111</v>
      </c>
      <c r="H589" t="s">
        <v>846</v>
      </c>
      <c r="I589" s="8" t="s">
        <v>85</v>
      </c>
      <c r="J589" s="10" t="s">
        <v>299</v>
      </c>
      <c r="K589" s="11">
        <v>31775</v>
      </c>
      <c r="L589" s="8" t="s">
        <v>98</v>
      </c>
      <c r="M589" s="12">
        <v>1884</v>
      </c>
      <c r="N589" s="13"/>
      <c r="O589" s="14">
        <v>12600000</v>
      </c>
      <c r="P589" s="63">
        <f>[1]!EUROCONVERT(O589,"ITL","EUR")</f>
        <v>6507.36</v>
      </c>
    </row>
    <row r="590" spans="1:16" ht="15">
      <c r="A590" s="8" t="s">
        <v>296</v>
      </c>
      <c r="B590" s="8" t="s">
        <v>106</v>
      </c>
      <c r="C590" s="8" t="s">
        <v>297</v>
      </c>
      <c r="D590" s="8" t="s">
        <v>146</v>
      </c>
      <c r="E590" s="8" t="s">
        <v>283</v>
      </c>
      <c r="F590" s="8" t="s">
        <v>108</v>
      </c>
      <c r="G590" s="8" t="s">
        <v>111</v>
      </c>
      <c r="H590" t="s">
        <v>846</v>
      </c>
      <c r="I590" s="8" t="s">
        <v>85</v>
      </c>
      <c r="J590" s="10" t="s">
        <v>299</v>
      </c>
      <c r="K590" s="11">
        <v>31775</v>
      </c>
      <c r="L590" s="8" t="s">
        <v>98</v>
      </c>
      <c r="M590" s="12">
        <v>1910</v>
      </c>
      <c r="N590" s="13"/>
      <c r="O590" s="14">
        <v>12600000</v>
      </c>
      <c r="P590" s="63">
        <f>[1]!EUROCONVERT(O590,"ITL","EUR")</f>
        <v>6507.36</v>
      </c>
    </row>
    <row r="591" spans="1:16" ht="15">
      <c r="A591" s="8" t="s">
        <v>296</v>
      </c>
      <c r="B591" s="8" t="s">
        <v>106</v>
      </c>
      <c r="C591" s="8" t="s">
        <v>297</v>
      </c>
      <c r="D591" s="8" t="s">
        <v>141</v>
      </c>
      <c r="E591" s="8" t="s">
        <v>283</v>
      </c>
      <c r="F591" s="8" t="s">
        <v>108</v>
      </c>
      <c r="G591" s="8" t="s">
        <v>111</v>
      </c>
      <c r="H591" t="s">
        <v>846</v>
      </c>
      <c r="I591" s="8" t="s">
        <v>85</v>
      </c>
      <c r="J591" s="10" t="s">
        <v>299</v>
      </c>
      <c r="K591" s="11">
        <v>31775</v>
      </c>
      <c r="L591" s="8" t="s">
        <v>98</v>
      </c>
      <c r="M591" s="12">
        <v>1911</v>
      </c>
      <c r="N591" s="13"/>
      <c r="O591" s="14">
        <v>12600000</v>
      </c>
      <c r="P591" s="63">
        <f>[1]!EUROCONVERT(O591,"ITL","EUR")</f>
        <v>6507.36</v>
      </c>
    </row>
    <row r="592" spans="1:16" ht="15">
      <c r="A592" s="8" t="s">
        <v>296</v>
      </c>
      <c r="B592" s="8" t="s">
        <v>106</v>
      </c>
      <c r="C592" s="8" t="s">
        <v>297</v>
      </c>
      <c r="D592" s="8" t="s">
        <v>142</v>
      </c>
      <c r="E592" s="8" t="s">
        <v>283</v>
      </c>
      <c r="F592" s="8" t="s">
        <v>108</v>
      </c>
      <c r="G592" s="8" t="s">
        <v>111</v>
      </c>
      <c r="H592" t="s">
        <v>846</v>
      </c>
      <c r="I592" s="8" t="s">
        <v>85</v>
      </c>
      <c r="J592" s="10" t="s">
        <v>299</v>
      </c>
      <c r="K592" s="11">
        <v>31775</v>
      </c>
      <c r="L592" s="8" t="s">
        <v>98</v>
      </c>
      <c r="M592" s="12">
        <v>1912</v>
      </c>
      <c r="N592" s="13"/>
      <c r="O592" s="14">
        <v>12600000</v>
      </c>
      <c r="P592" s="63">
        <f>[1]!EUROCONVERT(O592,"ITL","EUR")</f>
        <v>6507.36</v>
      </c>
    </row>
    <row r="593" spans="1:16" ht="15">
      <c r="A593" s="8" t="s">
        <v>296</v>
      </c>
      <c r="B593" s="8" t="s">
        <v>106</v>
      </c>
      <c r="C593" s="8" t="s">
        <v>297</v>
      </c>
      <c r="D593" s="8" t="s">
        <v>149</v>
      </c>
      <c r="E593" s="8" t="s">
        <v>283</v>
      </c>
      <c r="F593" s="8" t="s">
        <v>108</v>
      </c>
      <c r="G593" s="8" t="s">
        <v>111</v>
      </c>
      <c r="H593" t="s">
        <v>846</v>
      </c>
      <c r="I593" s="8" t="s">
        <v>85</v>
      </c>
      <c r="J593" s="10" t="s">
        <v>299</v>
      </c>
      <c r="K593" s="11">
        <v>31775</v>
      </c>
      <c r="L593" s="8" t="s">
        <v>98</v>
      </c>
      <c r="M593" s="12">
        <v>1913</v>
      </c>
      <c r="N593" s="13"/>
      <c r="O593" s="14">
        <v>12600000</v>
      </c>
      <c r="P593" s="63">
        <f>[1]!EUROCONVERT(O593,"ITL","EUR")</f>
        <v>6507.36</v>
      </c>
    </row>
    <row r="594" spans="1:16" ht="15">
      <c r="A594" s="8" t="s">
        <v>296</v>
      </c>
      <c r="B594" s="8" t="s">
        <v>106</v>
      </c>
      <c r="C594" s="8" t="s">
        <v>297</v>
      </c>
      <c r="D594" s="8" t="s">
        <v>160</v>
      </c>
      <c r="E594" s="8" t="s">
        <v>283</v>
      </c>
      <c r="F594" s="8" t="s">
        <v>108</v>
      </c>
      <c r="G594" s="8" t="s">
        <v>111</v>
      </c>
      <c r="H594" t="s">
        <v>846</v>
      </c>
      <c r="I594" s="8" t="s">
        <v>85</v>
      </c>
      <c r="J594" s="10" t="s">
        <v>299</v>
      </c>
      <c r="K594" s="11">
        <v>31775</v>
      </c>
      <c r="L594" s="8" t="s">
        <v>98</v>
      </c>
      <c r="M594" s="12">
        <v>1914</v>
      </c>
      <c r="N594" s="13"/>
      <c r="O594" s="14">
        <v>12600000</v>
      </c>
      <c r="P594" s="63">
        <f>[1]!EUROCONVERT(O594,"ITL","EUR")</f>
        <v>6507.36</v>
      </c>
    </row>
    <row r="595" spans="1:16" ht="15">
      <c r="A595" s="8" t="s">
        <v>296</v>
      </c>
      <c r="B595" s="8" t="s">
        <v>106</v>
      </c>
      <c r="C595" s="8" t="s">
        <v>297</v>
      </c>
      <c r="D595" s="8" t="s">
        <v>126</v>
      </c>
      <c r="E595" s="8" t="s">
        <v>283</v>
      </c>
      <c r="F595" s="8" t="s">
        <v>108</v>
      </c>
      <c r="G595" s="8" t="s">
        <v>111</v>
      </c>
      <c r="H595" t="s">
        <v>846</v>
      </c>
      <c r="I595" s="8" t="s">
        <v>85</v>
      </c>
      <c r="J595" s="10" t="s">
        <v>299</v>
      </c>
      <c r="K595" s="11">
        <v>31775</v>
      </c>
      <c r="L595" s="8" t="s">
        <v>98</v>
      </c>
      <c r="M595" s="12">
        <v>1880</v>
      </c>
      <c r="N595" s="13"/>
      <c r="O595" s="14">
        <v>12600000</v>
      </c>
      <c r="P595" s="63">
        <f>[1]!EUROCONVERT(O595,"ITL","EUR")</f>
        <v>6507.36</v>
      </c>
    </row>
    <row r="596" spans="1:16" ht="15">
      <c r="A596" s="8" t="s">
        <v>296</v>
      </c>
      <c r="B596" s="8" t="s">
        <v>106</v>
      </c>
      <c r="C596" s="8" t="s">
        <v>297</v>
      </c>
      <c r="D596" s="8" t="s">
        <v>132</v>
      </c>
      <c r="E596" s="8" t="s">
        <v>283</v>
      </c>
      <c r="F596" s="8" t="s">
        <v>108</v>
      </c>
      <c r="G596" s="8" t="s">
        <v>111</v>
      </c>
      <c r="H596" t="s">
        <v>846</v>
      </c>
      <c r="I596" s="8" t="s">
        <v>85</v>
      </c>
      <c r="J596" s="10" t="s">
        <v>299</v>
      </c>
      <c r="K596" s="11">
        <v>31775</v>
      </c>
      <c r="L596" s="8" t="s">
        <v>98</v>
      </c>
      <c r="M596" s="12">
        <v>1972</v>
      </c>
      <c r="N596" s="13"/>
      <c r="O596" s="14">
        <v>12600000</v>
      </c>
      <c r="P596" s="63">
        <f>[1]!EUROCONVERT(O596,"ITL","EUR")</f>
        <v>6507.36</v>
      </c>
    </row>
    <row r="597" spans="1:16" ht="15">
      <c r="A597" s="8" t="s">
        <v>296</v>
      </c>
      <c r="B597" s="8" t="s">
        <v>106</v>
      </c>
      <c r="C597" s="8" t="s">
        <v>297</v>
      </c>
      <c r="D597" s="8" t="s">
        <v>155</v>
      </c>
      <c r="E597" s="8" t="s">
        <v>283</v>
      </c>
      <c r="F597" s="8" t="s">
        <v>108</v>
      </c>
      <c r="G597" s="8" t="s">
        <v>111</v>
      </c>
      <c r="H597" t="s">
        <v>846</v>
      </c>
      <c r="I597" s="8" t="s">
        <v>85</v>
      </c>
      <c r="J597" s="10" t="s">
        <v>299</v>
      </c>
      <c r="K597" s="11">
        <v>31775</v>
      </c>
      <c r="L597" s="8" t="s">
        <v>98</v>
      </c>
      <c r="M597" s="12">
        <v>1964</v>
      </c>
      <c r="N597" s="13"/>
      <c r="O597" s="14">
        <v>12600000</v>
      </c>
      <c r="P597" s="63">
        <f>[1]!EUROCONVERT(O597,"ITL","EUR")</f>
        <v>6507.36</v>
      </c>
    </row>
    <row r="598" spans="1:16" ht="15">
      <c r="A598" s="8" t="s">
        <v>296</v>
      </c>
      <c r="B598" s="8" t="s">
        <v>106</v>
      </c>
      <c r="C598" s="8" t="s">
        <v>297</v>
      </c>
      <c r="D598" s="8" t="s">
        <v>158</v>
      </c>
      <c r="E598" s="8" t="s">
        <v>283</v>
      </c>
      <c r="F598" s="8" t="s">
        <v>108</v>
      </c>
      <c r="G598" s="8" t="s">
        <v>111</v>
      </c>
      <c r="H598" t="s">
        <v>846</v>
      </c>
      <c r="I598" s="8" t="s">
        <v>85</v>
      </c>
      <c r="J598" s="10" t="s">
        <v>299</v>
      </c>
      <c r="K598" s="11">
        <v>31775</v>
      </c>
      <c r="L598" s="8" t="s">
        <v>98</v>
      </c>
      <c r="M598" s="12">
        <v>1966</v>
      </c>
      <c r="N598" s="13"/>
      <c r="O598" s="14">
        <v>12600000</v>
      </c>
      <c r="P598" s="63">
        <f>[1]!EUROCONVERT(O598,"ITL","EUR")</f>
        <v>6507.36</v>
      </c>
    </row>
    <row r="599" spans="1:16" ht="15">
      <c r="A599" s="8" t="s">
        <v>296</v>
      </c>
      <c r="B599" s="8" t="s">
        <v>106</v>
      </c>
      <c r="C599" s="8" t="s">
        <v>297</v>
      </c>
      <c r="D599" s="8" t="s">
        <v>148</v>
      </c>
      <c r="E599" s="8" t="s">
        <v>283</v>
      </c>
      <c r="F599" s="8" t="s">
        <v>108</v>
      </c>
      <c r="G599" s="8" t="s">
        <v>111</v>
      </c>
      <c r="H599" t="s">
        <v>846</v>
      </c>
      <c r="I599" s="8" t="s">
        <v>85</v>
      </c>
      <c r="J599" s="10" t="s">
        <v>299</v>
      </c>
      <c r="K599" s="11">
        <v>31775</v>
      </c>
      <c r="L599" s="8" t="s">
        <v>98</v>
      </c>
      <c r="M599" s="12">
        <v>1967</v>
      </c>
      <c r="N599" s="13"/>
      <c r="O599" s="14">
        <v>12600000</v>
      </c>
      <c r="P599" s="63">
        <f>[1]!EUROCONVERT(O599,"ITL","EUR")</f>
        <v>6507.36</v>
      </c>
    </row>
    <row r="600" spans="1:16" ht="15">
      <c r="A600" s="8" t="s">
        <v>296</v>
      </c>
      <c r="B600" s="8" t="s">
        <v>106</v>
      </c>
      <c r="C600" s="8" t="s">
        <v>297</v>
      </c>
      <c r="D600" s="8" t="s">
        <v>159</v>
      </c>
      <c r="E600" s="8" t="s">
        <v>283</v>
      </c>
      <c r="F600" s="8" t="s">
        <v>108</v>
      </c>
      <c r="G600" s="8" t="s">
        <v>111</v>
      </c>
      <c r="H600" t="s">
        <v>846</v>
      </c>
      <c r="I600" s="8" t="s">
        <v>85</v>
      </c>
      <c r="J600" s="10" t="s">
        <v>299</v>
      </c>
      <c r="K600" s="11">
        <v>31775</v>
      </c>
      <c r="L600" s="8" t="s">
        <v>98</v>
      </c>
      <c r="M600" s="12">
        <v>1968</v>
      </c>
      <c r="N600" s="13"/>
      <c r="O600" s="14">
        <v>12600000</v>
      </c>
      <c r="P600" s="63">
        <f>[1]!EUROCONVERT(O600,"ITL","EUR")</f>
        <v>6507.36</v>
      </c>
    </row>
    <row r="601" spans="1:16" ht="15">
      <c r="A601" s="8" t="s">
        <v>296</v>
      </c>
      <c r="B601" s="8" t="s">
        <v>106</v>
      </c>
      <c r="C601" s="8" t="s">
        <v>297</v>
      </c>
      <c r="D601" s="8" t="s">
        <v>150</v>
      </c>
      <c r="E601" s="8" t="s">
        <v>283</v>
      </c>
      <c r="F601" s="8" t="s">
        <v>108</v>
      </c>
      <c r="G601" s="8" t="s">
        <v>111</v>
      </c>
      <c r="H601" t="s">
        <v>846</v>
      </c>
      <c r="I601" s="8" t="s">
        <v>85</v>
      </c>
      <c r="J601" s="10" t="s">
        <v>299</v>
      </c>
      <c r="K601" s="11">
        <v>31775</v>
      </c>
      <c r="L601" s="8" t="s">
        <v>98</v>
      </c>
      <c r="M601" s="12">
        <v>1969</v>
      </c>
      <c r="N601" s="13"/>
      <c r="O601" s="14">
        <v>12600000</v>
      </c>
      <c r="P601" s="63">
        <f>[1]!EUROCONVERT(O601,"ITL","EUR")</f>
        <v>6507.36</v>
      </c>
    </row>
    <row r="602" spans="1:16" ht="15">
      <c r="A602" s="8" t="s">
        <v>296</v>
      </c>
      <c r="B602" s="8" t="s">
        <v>106</v>
      </c>
      <c r="C602" s="8" t="s">
        <v>297</v>
      </c>
      <c r="D602" s="8" t="s">
        <v>157</v>
      </c>
      <c r="E602" s="8" t="s">
        <v>283</v>
      </c>
      <c r="F602" s="8" t="s">
        <v>108</v>
      </c>
      <c r="G602" s="8" t="s">
        <v>111</v>
      </c>
      <c r="H602" t="s">
        <v>846</v>
      </c>
      <c r="I602" s="8" t="s">
        <v>85</v>
      </c>
      <c r="J602" s="10" t="s">
        <v>299</v>
      </c>
      <c r="K602" s="11">
        <v>31775</v>
      </c>
      <c r="L602" s="8" t="s">
        <v>98</v>
      </c>
      <c r="M602" s="12">
        <v>1962</v>
      </c>
      <c r="N602" s="13"/>
      <c r="O602" s="14">
        <v>12600000</v>
      </c>
      <c r="P602" s="63">
        <f>[1]!EUROCONVERT(O602,"ITL","EUR")</f>
        <v>6507.36</v>
      </c>
    </row>
    <row r="603" spans="1:16" ht="15">
      <c r="A603" s="8" t="s">
        <v>296</v>
      </c>
      <c r="B603" s="8" t="s">
        <v>106</v>
      </c>
      <c r="C603" s="8" t="s">
        <v>297</v>
      </c>
      <c r="D603" s="8" t="s">
        <v>130</v>
      </c>
      <c r="E603" s="8" t="s">
        <v>283</v>
      </c>
      <c r="F603" s="8" t="s">
        <v>108</v>
      </c>
      <c r="G603" s="8" t="s">
        <v>111</v>
      </c>
      <c r="H603" t="s">
        <v>846</v>
      </c>
      <c r="I603" s="8" t="s">
        <v>85</v>
      </c>
      <c r="J603" s="10" t="s">
        <v>299</v>
      </c>
      <c r="K603" s="11">
        <v>31775</v>
      </c>
      <c r="L603" s="8" t="s">
        <v>98</v>
      </c>
      <c r="M603" s="12">
        <v>1971</v>
      </c>
      <c r="N603" s="13"/>
      <c r="O603" s="14">
        <v>12600000</v>
      </c>
      <c r="P603" s="63">
        <f>[1]!EUROCONVERT(O603,"ITL","EUR")</f>
        <v>6507.36</v>
      </c>
    </row>
    <row r="604" spans="1:16" ht="15">
      <c r="A604" s="8" t="s">
        <v>296</v>
      </c>
      <c r="B604" s="8" t="s">
        <v>106</v>
      </c>
      <c r="C604" s="8" t="s">
        <v>297</v>
      </c>
      <c r="D604" s="8" t="s">
        <v>156</v>
      </c>
      <c r="E604" s="8" t="s">
        <v>283</v>
      </c>
      <c r="F604" s="8" t="s">
        <v>108</v>
      </c>
      <c r="G604" s="8" t="s">
        <v>111</v>
      </c>
      <c r="H604" t="s">
        <v>846</v>
      </c>
      <c r="I604" s="8" t="s">
        <v>85</v>
      </c>
      <c r="J604" s="10" t="s">
        <v>299</v>
      </c>
      <c r="K604" s="11">
        <v>31775</v>
      </c>
      <c r="L604" s="8" t="s">
        <v>98</v>
      </c>
      <c r="M604" s="12">
        <v>1963</v>
      </c>
      <c r="N604" s="13"/>
      <c r="O604" s="14">
        <v>12600000</v>
      </c>
      <c r="P604" s="63">
        <f>[1]!EUROCONVERT(O604,"ITL","EUR")</f>
        <v>6507.36</v>
      </c>
    </row>
    <row r="605" spans="1:16" ht="15">
      <c r="A605" s="8" t="s">
        <v>296</v>
      </c>
      <c r="B605" s="8" t="s">
        <v>106</v>
      </c>
      <c r="C605" s="8" t="s">
        <v>297</v>
      </c>
      <c r="D605" s="8" t="s">
        <v>136</v>
      </c>
      <c r="E605" s="8" t="s">
        <v>283</v>
      </c>
      <c r="F605" s="8" t="s">
        <v>108</v>
      </c>
      <c r="G605" s="8" t="s">
        <v>111</v>
      </c>
      <c r="H605" t="s">
        <v>846</v>
      </c>
      <c r="I605" s="8" t="s">
        <v>85</v>
      </c>
      <c r="J605" s="10" t="s">
        <v>299</v>
      </c>
      <c r="K605" s="11">
        <v>31775</v>
      </c>
      <c r="L605" s="8" t="s">
        <v>98</v>
      </c>
      <c r="M605" s="12">
        <v>1973</v>
      </c>
      <c r="N605" s="13"/>
      <c r="O605" s="14">
        <v>12600000</v>
      </c>
      <c r="P605" s="63">
        <f>[1]!EUROCONVERT(O605,"ITL","EUR")</f>
        <v>6507.36</v>
      </c>
    </row>
    <row r="606" spans="1:16" ht="15">
      <c r="A606" s="8" t="s">
        <v>296</v>
      </c>
      <c r="B606" s="8" t="s">
        <v>106</v>
      </c>
      <c r="C606" s="8" t="s">
        <v>297</v>
      </c>
      <c r="D606" s="8" t="s">
        <v>145</v>
      </c>
      <c r="E606" s="8" t="s">
        <v>283</v>
      </c>
      <c r="F606" s="8" t="s">
        <v>108</v>
      </c>
      <c r="G606" s="8" t="s">
        <v>111</v>
      </c>
      <c r="H606" t="s">
        <v>846</v>
      </c>
      <c r="I606" s="8" t="s">
        <v>85</v>
      </c>
      <c r="J606" s="10" t="s">
        <v>299</v>
      </c>
      <c r="K606" s="11">
        <v>31775</v>
      </c>
      <c r="L606" s="8" t="s">
        <v>98</v>
      </c>
      <c r="M606" s="12">
        <v>1974</v>
      </c>
      <c r="N606" s="13"/>
      <c r="O606" s="14">
        <v>12600000</v>
      </c>
      <c r="P606" s="63">
        <f>[1]!EUROCONVERT(O606,"ITL","EUR")</f>
        <v>6507.36</v>
      </c>
    </row>
    <row r="607" spans="1:16" ht="15">
      <c r="A607" s="8" t="s">
        <v>296</v>
      </c>
      <c r="B607" s="8" t="s">
        <v>106</v>
      </c>
      <c r="C607" s="8" t="s">
        <v>297</v>
      </c>
      <c r="D607" s="8" t="s">
        <v>139</v>
      </c>
      <c r="E607" s="8" t="s">
        <v>283</v>
      </c>
      <c r="F607" s="8" t="s">
        <v>108</v>
      </c>
      <c r="G607" s="8" t="s">
        <v>111</v>
      </c>
      <c r="H607" t="s">
        <v>846</v>
      </c>
      <c r="I607" s="8" t="s">
        <v>85</v>
      </c>
      <c r="J607" s="10" t="s">
        <v>299</v>
      </c>
      <c r="K607" s="11">
        <v>31775</v>
      </c>
      <c r="L607" s="8" t="s">
        <v>98</v>
      </c>
      <c r="M607" s="12">
        <v>1975</v>
      </c>
      <c r="N607" s="13"/>
      <c r="O607" s="14">
        <v>12600000</v>
      </c>
      <c r="P607" s="63">
        <f>[1]!EUROCONVERT(O607,"ITL","EUR")</f>
        <v>6507.36</v>
      </c>
    </row>
    <row r="608" spans="1:16" ht="15">
      <c r="A608" s="8" t="s">
        <v>296</v>
      </c>
      <c r="B608" s="8" t="s">
        <v>106</v>
      </c>
      <c r="C608" s="8" t="s">
        <v>297</v>
      </c>
      <c r="D608" s="8" t="s">
        <v>144</v>
      </c>
      <c r="E608" s="8" t="s">
        <v>283</v>
      </c>
      <c r="F608" s="8" t="s">
        <v>108</v>
      </c>
      <c r="G608" s="8" t="s">
        <v>111</v>
      </c>
      <c r="H608" t="s">
        <v>846</v>
      </c>
      <c r="I608" s="8" t="s">
        <v>85</v>
      </c>
      <c r="J608" s="10" t="s">
        <v>299</v>
      </c>
      <c r="K608" s="11">
        <v>31775</v>
      </c>
      <c r="L608" s="8" t="s">
        <v>98</v>
      </c>
      <c r="M608" s="12">
        <v>1976</v>
      </c>
      <c r="N608" s="13"/>
      <c r="O608" s="14">
        <v>12600000</v>
      </c>
      <c r="P608" s="63">
        <f>[1]!EUROCONVERT(O608,"ITL","EUR")</f>
        <v>6507.36</v>
      </c>
    </row>
    <row r="609" spans="1:16" ht="15">
      <c r="A609" s="8" t="s">
        <v>296</v>
      </c>
      <c r="B609" s="8" t="s">
        <v>106</v>
      </c>
      <c r="C609" s="8" t="s">
        <v>297</v>
      </c>
      <c r="D609" s="8" t="s">
        <v>127</v>
      </c>
      <c r="E609" s="8" t="s">
        <v>283</v>
      </c>
      <c r="F609" s="8" t="s">
        <v>108</v>
      </c>
      <c r="G609" s="8" t="s">
        <v>111</v>
      </c>
      <c r="H609" t="s">
        <v>846</v>
      </c>
      <c r="I609" s="8" t="s">
        <v>85</v>
      </c>
      <c r="J609" s="10" t="s">
        <v>299</v>
      </c>
      <c r="K609" s="11">
        <v>31775</v>
      </c>
      <c r="L609" s="8" t="s">
        <v>98</v>
      </c>
      <c r="M609" s="12">
        <v>1977</v>
      </c>
      <c r="N609" s="13"/>
      <c r="O609" s="14">
        <v>12600000</v>
      </c>
      <c r="P609" s="63">
        <f>[1]!EUROCONVERT(O609,"ITL","EUR")</f>
        <v>6507.36</v>
      </c>
    </row>
    <row r="610" spans="1:16" ht="15">
      <c r="A610" s="8" t="s">
        <v>296</v>
      </c>
      <c r="B610" s="8" t="s">
        <v>106</v>
      </c>
      <c r="C610" s="8" t="s">
        <v>297</v>
      </c>
      <c r="D610" s="8" t="s">
        <v>122</v>
      </c>
      <c r="E610" s="8" t="s">
        <v>283</v>
      </c>
      <c r="F610" s="8" t="s">
        <v>108</v>
      </c>
      <c r="G610" s="8" t="s">
        <v>111</v>
      </c>
      <c r="H610" t="s">
        <v>846</v>
      </c>
      <c r="I610" s="8" t="s">
        <v>85</v>
      </c>
      <c r="J610" s="10" t="s">
        <v>299</v>
      </c>
      <c r="K610" s="11">
        <v>31775</v>
      </c>
      <c r="L610" s="8" t="s">
        <v>98</v>
      </c>
      <c r="M610" s="12">
        <v>1915</v>
      </c>
      <c r="N610" s="13"/>
      <c r="O610" s="14">
        <v>12600000</v>
      </c>
      <c r="P610" s="63">
        <f>[1]!EUROCONVERT(O610,"ITL","EUR")</f>
        <v>6507.36</v>
      </c>
    </row>
    <row r="611" spans="1:16" ht="15">
      <c r="A611" s="8" t="s">
        <v>296</v>
      </c>
      <c r="B611" s="8" t="s">
        <v>106</v>
      </c>
      <c r="C611" s="8" t="s">
        <v>297</v>
      </c>
      <c r="D611" s="8" t="s">
        <v>224</v>
      </c>
      <c r="E611" s="8" t="s">
        <v>283</v>
      </c>
      <c r="F611" s="8" t="s">
        <v>108</v>
      </c>
      <c r="G611" s="8" t="s">
        <v>111</v>
      </c>
      <c r="H611" t="s">
        <v>846</v>
      </c>
      <c r="I611" s="8" t="s">
        <v>85</v>
      </c>
      <c r="J611" s="10" t="s">
        <v>299</v>
      </c>
      <c r="K611" s="11">
        <v>31775</v>
      </c>
      <c r="L611" s="8" t="s">
        <v>98</v>
      </c>
      <c r="M611" s="12">
        <v>1933</v>
      </c>
      <c r="N611" s="13"/>
      <c r="O611" s="14">
        <v>12600000</v>
      </c>
      <c r="P611" s="63">
        <f>[1]!EUROCONVERT(O611,"ITL","EUR")</f>
        <v>6507.36</v>
      </c>
    </row>
    <row r="612" spans="1:16" ht="15">
      <c r="A612" s="8" t="s">
        <v>296</v>
      </c>
      <c r="B612" s="8" t="s">
        <v>106</v>
      </c>
      <c r="C612" s="8" t="s">
        <v>297</v>
      </c>
      <c r="D612" s="8" t="s">
        <v>134</v>
      </c>
      <c r="E612" s="8" t="s">
        <v>283</v>
      </c>
      <c r="F612" s="8" t="s">
        <v>108</v>
      </c>
      <c r="G612" s="8" t="s">
        <v>111</v>
      </c>
      <c r="H612" t="s">
        <v>846</v>
      </c>
      <c r="I612" s="8" t="s">
        <v>85</v>
      </c>
      <c r="J612" s="10" t="s">
        <v>299</v>
      </c>
      <c r="K612" s="11">
        <v>31775</v>
      </c>
      <c r="L612" s="8" t="s">
        <v>98</v>
      </c>
      <c r="M612" s="12">
        <v>1970</v>
      </c>
      <c r="N612" s="13"/>
      <c r="O612" s="14">
        <v>12600000</v>
      </c>
      <c r="P612" s="63">
        <f>[1]!EUROCONVERT(O612,"ITL","EUR")</f>
        <v>6507.36</v>
      </c>
    </row>
    <row r="613" spans="1:16" ht="15">
      <c r="A613" s="8" t="s">
        <v>296</v>
      </c>
      <c r="B613" s="8" t="s">
        <v>106</v>
      </c>
      <c r="C613" s="8" t="s">
        <v>297</v>
      </c>
      <c r="D613" s="8" t="s">
        <v>191</v>
      </c>
      <c r="E613" s="8" t="s">
        <v>283</v>
      </c>
      <c r="F613" s="8" t="s">
        <v>108</v>
      </c>
      <c r="G613" s="8" t="s">
        <v>111</v>
      </c>
      <c r="H613" t="s">
        <v>846</v>
      </c>
      <c r="I613" s="8" t="s">
        <v>85</v>
      </c>
      <c r="J613" s="10" t="s">
        <v>299</v>
      </c>
      <c r="K613" s="11">
        <v>31775</v>
      </c>
      <c r="L613" s="8" t="s">
        <v>98</v>
      </c>
      <c r="M613" s="12">
        <v>1942</v>
      </c>
      <c r="N613" s="13"/>
      <c r="O613" s="14">
        <v>12600000</v>
      </c>
      <c r="P613" s="63">
        <f>[1]!EUROCONVERT(O613,"ITL","EUR")</f>
        <v>6507.36</v>
      </c>
    </row>
    <row r="614" spans="1:16" ht="15">
      <c r="A614" s="8" t="s">
        <v>296</v>
      </c>
      <c r="B614" s="8" t="s">
        <v>106</v>
      </c>
      <c r="C614" s="8" t="s">
        <v>297</v>
      </c>
      <c r="D614" s="8" t="s">
        <v>221</v>
      </c>
      <c r="E614" s="8" t="s">
        <v>283</v>
      </c>
      <c r="F614" s="8" t="s">
        <v>108</v>
      </c>
      <c r="G614" s="8" t="s">
        <v>111</v>
      </c>
      <c r="H614" t="s">
        <v>846</v>
      </c>
      <c r="I614" s="8" t="s">
        <v>85</v>
      </c>
      <c r="J614" s="10" t="s">
        <v>299</v>
      </c>
      <c r="K614" s="11">
        <v>31775</v>
      </c>
      <c r="L614" s="8" t="s">
        <v>98</v>
      </c>
      <c r="M614" s="12">
        <v>1934</v>
      </c>
      <c r="N614" s="13"/>
      <c r="O614" s="14">
        <v>12600000</v>
      </c>
      <c r="P614" s="63">
        <f>[1]!EUROCONVERT(O614,"ITL","EUR")</f>
        <v>6507.36</v>
      </c>
    </row>
    <row r="615" spans="1:16" ht="15">
      <c r="A615" s="8" t="s">
        <v>296</v>
      </c>
      <c r="B615" s="8" t="s">
        <v>106</v>
      </c>
      <c r="C615" s="8" t="s">
        <v>297</v>
      </c>
      <c r="D615" s="8" t="s">
        <v>208</v>
      </c>
      <c r="E615" s="8" t="s">
        <v>283</v>
      </c>
      <c r="F615" s="8" t="s">
        <v>108</v>
      </c>
      <c r="G615" s="8" t="s">
        <v>111</v>
      </c>
      <c r="H615" t="s">
        <v>846</v>
      </c>
      <c r="I615" s="8" t="s">
        <v>85</v>
      </c>
      <c r="J615" s="10" t="s">
        <v>299</v>
      </c>
      <c r="K615" s="11">
        <v>31775</v>
      </c>
      <c r="L615" s="8" t="s">
        <v>98</v>
      </c>
      <c r="M615" s="12">
        <v>1935</v>
      </c>
      <c r="N615" s="13"/>
      <c r="O615" s="14">
        <v>12600000</v>
      </c>
      <c r="P615" s="63">
        <f>[1]!EUROCONVERT(O615,"ITL","EUR")</f>
        <v>6507.36</v>
      </c>
    </row>
    <row r="616" spans="1:16" ht="15">
      <c r="A616" s="8" t="s">
        <v>296</v>
      </c>
      <c r="B616" s="8" t="s">
        <v>106</v>
      </c>
      <c r="C616" s="8" t="s">
        <v>297</v>
      </c>
      <c r="D616" s="8" t="s">
        <v>207</v>
      </c>
      <c r="E616" s="8" t="s">
        <v>283</v>
      </c>
      <c r="F616" s="8" t="s">
        <v>108</v>
      </c>
      <c r="G616" s="8" t="s">
        <v>111</v>
      </c>
      <c r="H616" t="s">
        <v>846</v>
      </c>
      <c r="I616" s="8" t="s">
        <v>85</v>
      </c>
      <c r="J616" s="10" t="s">
        <v>299</v>
      </c>
      <c r="K616" s="11">
        <v>31775</v>
      </c>
      <c r="L616" s="8" t="s">
        <v>98</v>
      </c>
      <c r="M616" s="12">
        <v>1936</v>
      </c>
      <c r="N616" s="13"/>
      <c r="O616" s="14">
        <v>12600000</v>
      </c>
      <c r="P616" s="63">
        <f>[1]!EUROCONVERT(O616,"ITL","EUR")</f>
        <v>6507.36</v>
      </c>
    </row>
    <row r="617" spans="1:16" ht="15">
      <c r="A617" s="8" t="s">
        <v>296</v>
      </c>
      <c r="B617" s="8" t="s">
        <v>106</v>
      </c>
      <c r="C617" s="8" t="s">
        <v>297</v>
      </c>
      <c r="D617" s="8" t="s">
        <v>206</v>
      </c>
      <c r="E617" s="8" t="s">
        <v>283</v>
      </c>
      <c r="F617" s="8" t="s">
        <v>108</v>
      </c>
      <c r="G617" s="8" t="s">
        <v>111</v>
      </c>
      <c r="H617" t="s">
        <v>846</v>
      </c>
      <c r="I617" s="8" t="s">
        <v>85</v>
      </c>
      <c r="J617" s="10" t="s">
        <v>299</v>
      </c>
      <c r="K617" s="11">
        <v>31775</v>
      </c>
      <c r="L617" s="8" t="s">
        <v>98</v>
      </c>
      <c r="M617" s="12">
        <v>1937</v>
      </c>
      <c r="N617" s="13"/>
      <c r="O617" s="14">
        <v>12600000</v>
      </c>
      <c r="P617" s="63">
        <f>[1]!EUROCONVERT(O617,"ITL","EUR")</f>
        <v>6507.36</v>
      </c>
    </row>
    <row r="618" spans="1:16" ht="15">
      <c r="A618" s="8" t="s">
        <v>296</v>
      </c>
      <c r="B618" s="8" t="s">
        <v>106</v>
      </c>
      <c r="C618" s="8" t="s">
        <v>297</v>
      </c>
      <c r="D618" s="8" t="s">
        <v>205</v>
      </c>
      <c r="E618" s="8" t="s">
        <v>283</v>
      </c>
      <c r="F618" s="8" t="s">
        <v>108</v>
      </c>
      <c r="G618" s="8" t="s">
        <v>111</v>
      </c>
      <c r="H618" t="s">
        <v>846</v>
      </c>
      <c r="I618" s="8" t="s">
        <v>85</v>
      </c>
      <c r="J618" s="10" t="s">
        <v>299</v>
      </c>
      <c r="K618" s="11">
        <v>31775</v>
      </c>
      <c r="L618" s="8" t="s">
        <v>98</v>
      </c>
      <c r="M618" s="12">
        <v>1938</v>
      </c>
      <c r="N618" s="13"/>
      <c r="O618" s="14">
        <v>12600000</v>
      </c>
      <c r="P618" s="63">
        <f>[1]!EUROCONVERT(O618,"ITL","EUR")</f>
        <v>6507.36</v>
      </c>
    </row>
    <row r="619" spans="1:16" ht="15">
      <c r="A619" s="8" t="s">
        <v>296</v>
      </c>
      <c r="B619" s="8" t="s">
        <v>106</v>
      </c>
      <c r="C619" s="8" t="s">
        <v>297</v>
      </c>
      <c r="D619" s="8" t="s">
        <v>204</v>
      </c>
      <c r="E619" s="8" t="s">
        <v>283</v>
      </c>
      <c r="F619" s="8" t="s">
        <v>108</v>
      </c>
      <c r="G619" s="8" t="s">
        <v>111</v>
      </c>
      <c r="H619" t="s">
        <v>846</v>
      </c>
      <c r="I619" s="8" t="s">
        <v>85</v>
      </c>
      <c r="J619" s="10" t="s">
        <v>299</v>
      </c>
      <c r="K619" s="11">
        <v>31775</v>
      </c>
      <c r="L619" s="8" t="s">
        <v>98</v>
      </c>
      <c r="M619" s="12">
        <v>1939</v>
      </c>
      <c r="N619" s="13"/>
      <c r="O619" s="14">
        <v>12600000</v>
      </c>
      <c r="P619" s="63">
        <f>[1]!EUROCONVERT(O619,"ITL","EUR")</f>
        <v>6507.36</v>
      </c>
    </row>
    <row r="620" spans="1:16" ht="15">
      <c r="A620" s="8" t="s">
        <v>296</v>
      </c>
      <c r="B620" s="8" t="s">
        <v>106</v>
      </c>
      <c r="C620" s="8" t="s">
        <v>297</v>
      </c>
      <c r="D620" s="8" t="s">
        <v>143</v>
      </c>
      <c r="E620" s="8" t="s">
        <v>283</v>
      </c>
      <c r="F620" s="8" t="s">
        <v>108</v>
      </c>
      <c r="G620" s="8" t="s">
        <v>111</v>
      </c>
      <c r="H620" t="s">
        <v>846</v>
      </c>
      <c r="I620" s="8" t="s">
        <v>85</v>
      </c>
      <c r="J620" s="10" t="s">
        <v>299</v>
      </c>
      <c r="K620" s="11">
        <v>31775</v>
      </c>
      <c r="L620" s="8" t="s">
        <v>98</v>
      </c>
      <c r="M620" s="12">
        <v>1965</v>
      </c>
      <c r="N620" s="13"/>
      <c r="O620" s="14">
        <v>12600000</v>
      </c>
      <c r="P620" s="63">
        <f>[1]!EUROCONVERT(O620,"ITL","EUR")</f>
        <v>6507.36</v>
      </c>
    </row>
    <row r="621" spans="1:16" ht="15">
      <c r="A621" s="8" t="s">
        <v>296</v>
      </c>
      <c r="B621" s="8" t="s">
        <v>106</v>
      </c>
      <c r="C621" s="8" t="s">
        <v>297</v>
      </c>
      <c r="D621" s="8" t="s">
        <v>90</v>
      </c>
      <c r="E621" s="8" t="s">
        <v>283</v>
      </c>
      <c r="F621" s="8" t="s">
        <v>108</v>
      </c>
      <c r="G621" s="8" t="s">
        <v>111</v>
      </c>
      <c r="H621" t="s">
        <v>846</v>
      </c>
      <c r="I621" s="8" t="s">
        <v>85</v>
      </c>
      <c r="J621" s="10" t="s">
        <v>299</v>
      </c>
      <c r="K621" s="11">
        <v>31775</v>
      </c>
      <c r="L621" s="8" t="s">
        <v>98</v>
      </c>
      <c r="M621" s="12">
        <v>1941</v>
      </c>
      <c r="N621" s="13"/>
      <c r="O621" s="14">
        <v>12600000</v>
      </c>
      <c r="P621" s="63">
        <f>[1]!EUROCONVERT(O621,"ITL","EUR")</f>
        <v>6507.36</v>
      </c>
    </row>
    <row r="622" spans="1:16" ht="15">
      <c r="A622" s="8" t="s">
        <v>296</v>
      </c>
      <c r="B622" s="8" t="s">
        <v>106</v>
      </c>
      <c r="C622" s="8" t="s">
        <v>297</v>
      </c>
      <c r="D622" s="8" t="s">
        <v>176</v>
      </c>
      <c r="E622" s="8" t="s">
        <v>283</v>
      </c>
      <c r="F622" s="8" t="s">
        <v>108</v>
      </c>
      <c r="G622" s="8" t="s">
        <v>111</v>
      </c>
      <c r="H622" t="s">
        <v>846</v>
      </c>
      <c r="I622" s="8" t="s">
        <v>85</v>
      </c>
      <c r="J622" s="10" t="s">
        <v>299</v>
      </c>
      <c r="K622" s="11">
        <v>31775</v>
      </c>
      <c r="L622" s="8" t="s">
        <v>98</v>
      </c>
      <c r="M622" s="12">
        <v>1961</v>
      </c>
      <c r="N622" s="13"/>
      <c r="O622" s="14">
        <v>12600000</v>
      </c>
      <c r="P622" s="63">
        <f>[1]!EUROCONVERT(O622,"ITL","EUR")</f>
        <v>6507.36</v>
      </c>
    </row>
    <row r="623" spans="1:16" ht="15">
      <c r="A623" s="8" t="s">
        <v>296</v>
      </c>
      <c r="B623" s="8" t="s">
        <v>106</v>
      </c>
      <c r="C623" s="8" t="s">
        <v>297</v>
      </c>
      <c r="D623" s="8" t="s">
        <v>192</v>
      </c>
      <c r="E623" s="8" t="s">
        <v>283</v>
      </c>
      <c r="F623" s="8" t="s">
        <v>108</v>
      </c>
      <c r="G623" s="8" t="s">
        <v>111</v>
      </c>
      <c r="H623" t="s">
        <v>846</v>
      </c>
      <c r="I623" s="8" t="s">
        <v>85</v>
      </c>
      <c r="J623" s="10" t="s">
        <v>299</v>
      </c>
      <c r="K623" s="11">
        <v>31775</v>
      </c>
      <c r="L623" s="8" t="s">
        <v>98</v>
      </c>
      <c r="M623" s="12">
        <v>1943</v>
      </c>
      <c r="N623" s="13"/>
      <c r="O623" s="14">
        <v>12600000</v>
      </c>
      <c r="P623" s="63">
        <f>[1]!EUROCONVERT(O623,"ITL","EUR")</f>
        <v>6507.36</v>
      </c>
    </row>
    <row r="624" spans="1:16" ht="15">
      <c r="A624" s="8" t="s">
        <v>296</v>
      </c>
      <c r="B624" s="8" t="s">
        <v>106</v>
      </c>
      <c r="C624" s="8" t="s">
        <v>297</v>
      </c>
      <c r="D624" s="8" t="s">
        <v>193</v>
      </c>
      <c r="E624" s="8" t="s">
        <v>283</v>
      </c>
      <c r="F624" s="8" t="s">
        <v>108</v>
      </c>
      <c r="G624" s="8" t="s">
        <v>111</v>
      </c>
      <c r="H624" t="s">
        <v>846</v>
      </c>
      <c r="I624" s="8" t="s">
        <v>85</v>
      </c>
      <c r="J624" s="10" t="s">
        <v>299</v>
      </c>
      <c r="K624" s="11">
        <v>31775</v>
      </c>
      <c r="L624" s="8" t="s">
        <v>98</v>
      </c>
      <c r="M624" s="12">
        <v>1944</v>
      </c>
      <c r="N624" s="13"/>
      <c r="O624" s="14">
        <v>12600000</v>
      </c>
      <c r="P624" s="63">
        <f>[1]!EUROCONVERT(O624,"ITL","EUR")</f>
        <v>6507.36</v>
      </c>
    </row>
    <row r="625" spans="1:16" ht="15">
      <c r="A625" s="8" t="s">
        <v>296</v>
      </c>
      <c r="B625" s="8" t="s">
        <v>106</v>
      </c>
      <c r="C625" s="8" t="s">
        <v>297</v>
      </c>
      <c r="D625" s="8" t="s">
        <v>187</v>
      </c>
      <c r="E625" s="8" t="s">
        <v>283</v>
      </c>
      <c r="F625" s="8" t="s">
        <v>108</v>
      </c>
      <c r="G625" s="8" t="s">
        <v>111</v>
      </c>
      <c r="H625" t="s">
        <v>846</v>
      </c>
      <c r="I625" s="8" t="s">
        <v>85</v>
      </c>
      <c r="J625" s="10" t="s">
        <v>299</v>
      </c>
      <c r="K625" s="11">
        <v>31775</v>
      </c>
      <c r="L625" s="8" t="s">
        <v>98</v>
      </c>
      <c r="M625" s="12">
        <v>1945</v>
      </c>
      <c r="N625" s="13"/>
      <c r="O625" s="14">
        <v>12600000</v>
      </c>
      <c r="P625" s="63">
        <f>[1]!EUROCONVERT(O625,"ITL","EUR")</f>
        <v>6507.36</v>
      </c>
    </row>
    <row r="626" spans="1:16" ht="15">
      <c r="A626" s="8" t="s">
        <v>296</v>
      </c>
      <c r="B626" s="8" t="s">
        <v>106</v>
      </c>
      <c r="C626" s="8" t="s">
        <v>297</v>
      </c>
      <c r="D626" s="8" t="s">
        <v>186</v>
      </c>
      <c r="E626" s="8" t="s">
        <v>283</v>
      </c>
      <c r="F626" s="8" t="s">
        <v>108</v>
      </c>
      <c r="G626" s="8" t="s">
        <v>111</v>
      </c>
      <c r="H626" t="s">
        <v>846</v>
      </c>
      <c r="I626" s="8" t="s">
        <v>85</v>
      </c>
      <c r="J626" s="10" t="s">
        <v>299</v>
      </c>
      <c r="K626" s="11">
        <v>31775</v>
      </c>
      <c r="L626" s="8" t="s">
        <v>98</v>
      </c>
      <c r="M626" s="12">
        <v>1946</v>
      </c>
      <c r="N626" s="13"/>
      <c r="O626" s="14">
        <v>12600000</v>
      </c>
      <c r="P626" s="63">
        <f>[1]!EUROCONVERT(O626,"ITL","EUR")</f>
        <v>6507.36</v>
      </c>
    </row>
    <row r="627" spans="1:16" ht="15">
      <c r="A627" s="8" t="s">
        <v>296</v>
      </c>
      <c r="B627" s="8" t="s">
        <v>106</v>
      </c>
      <c r="C627" s="8" t="s">
        <v>297</v>
      </c>
      <c r="D627" s="8" t="s">
        <v>194</v>
      </c>
      <c r="E627" s="8" t="s">
        <v>283</v>
      </c>
      <c r="F627" s="8" t="s">
        <v>108</v>
      </c>
      <c r="G627" s="8" t="s">
        <v>111</v>
      </c>
      <c r="H627" t="s">
        <v>846</v>
      </c>
      <c r="I627" s="8" t="s">
        <v>85</v>
      </c>
      <c r="J627" s="10" t="s">
        <v>299</v>
      </c>
      <c r="K627" s="11">
        <v>31775</v>
      </c>
      <c r="L627" s="8" t="s">
        <v>98</v>
      </c>
      <c r="M627" s="12">
        <v>1947</v>
      </c>
      <c r="N627" s="13"/>
      <c r="O627" s="14">
        <v>12600000</v>
      </c>
      <c r="P627" s="63">
        <f>[1]!EUROCONVERT(O627,"ITL","EUR")</f>
        <v>6507.36</v>
      </c>
    </row>
    <row r="628" spans="1:16" ht="15">
      <c r="A628" s="8" t="s">
        <v>296</v>
      </c>
      <c r="B628" s="8" t="s">
        <v>106</v>
      </c>
      <c r="C628" s="8" t="s">
        <v>297</v>
      </c>
      <c r="D628" s="8" t="s">
        <v>166</v>
      </c>
      <c r="E628" s="8" t="s">
        <v>283</v>
      </c>
      <c r="F628" s="8" t="s">
        <v>108</v>
      </c>
      <c r="G628" s="8" t="s">
        <v>111</v>
      </c>
      <c r="H628" t="s">
        <v>846</v>
      </c>
      <c r="I628" s="8" t="s">
        <v>85</v>
      </c>
      <c r="J628" s="10" t="s">
        <v>299</v>
      </c>
      <c r="K628" s="11">
        <v>31775</v>
      </c>
      <c r="L628" s="8" t="s">
        <v>98</v>
      </c>
      <c r="M628" s="12">
        <v>1960</v>
      </c>
      <c r="N628" s="13"/>
      <c r="O628" s="14">
        <v>12600000</v>
      </c>
      <c r="P628" s="63">
        <f>[1]!EUROCONVERT(O628,"ITL","EUR")</f>
        <v>6507.36</v>
      </c>
    </row>
    <row r="629" spans="1:16" ht="15.75" customHeight="1">
      <c r="A629" s="8" t="s">
        <v>296</v>
      </c>
      <c r="B629" s="8" t="s">
        <v>106</v>
      </c>
      <c r="C629" s="8" t="s">
        <v>297</v>
      </c>
      <c r="D629" s="8" t="s">
        <v>203</v>
      </c>
      <c r="E629" s="8" t="s">
        <v>283</v>
      </c>
      <c r="F629" s="8" t="s">
        <v>108</v>
      </c>
      <c r="G629" s="8" t="s">
        <v>111</v>
      </c>
      <c r="H629" t="s">
        <v>846</v>
      </c>
      <c r="I629" s="8" t="s">
        <v>85</v>
      </c>
      <c r="J629" s="10" t="s">
        <v>299</v>
      </c>
      <c r="K629" s="11">
        <v>31775</v>
      </c>
      <c r="L629" s="8" t="s">
        <v>98</v>
      </c>
      <c r="M629" s="12">
        <v>1940</v>
      </c>
      <c r="N629" s="13"/>
      <c r="O629" s="14">
        <v>12600000</v>
      </c>
      <c r="P629" s="63">
        <f>[1]!EUROCONVERT(O629,"ITL","EUR")</f>
        <v>6507.36</v>
      </c>
    </row>
    <row r="630" spans="1:17" s="81" customFormat="1" ht="16.5">
      <c r="A630" s="26" t="s">
        <v>354</v>
      </c>
      <c r="B630" s="26"/>
      <c r="C630" s="26"/>
      <c r="D630" s="26"/>
      <c r="E630" s="26"/>
      <c r="F630" s="26"/>
      <c r="G630" s="26"/>
      <c r="H630" s="26"/>
      <c r="I630" s="26"/>
      <c r="J630" s="39"/>
      <c r="K630" s="91"/>
      <c r="L630" s="26"/>
      <c r="M630" s="92"/>
      <c r="N630" s="93"/>
      <c r="O630" s="152">
        <f>SUBTOTAL(9,O564:O629)</f>
        <v>831600000</v>
      </c>
      <c r="P630" s="83">
        <f>[1]!EUROCONVERT(O630,"ITL","EUR")</f>
        <v>429485.56</v>
      </c>
      <c r="Q630" s="163"/>
    </row>
    <row r="631" spans="1:17" s="94" customFormat="1" ht="16.5">
      <c r="A631" s="103" t="s">
        <v>1030</v>
      </c>
      <c r="B631" s="103"/>
      <c r="C631" s="103"/>
      <c r="D631" s="103"/>
      <c r="E631" s="103"/>
      <c r="F631" s="103"/>
      <c r="G631" s="103"/>
      <c r="H631" s="103"/>
      <c r="I631" s="103"/>
      <c r="J631" s="104"/>
      <c r="K631" s="105"/>
      <c r="L631" s="103"/>
      <c r="M631" s="106"/>
      <c r="N631" s="107"/>
      <c r="O631" s="172"/>
      <c r="P631" s="102">
        <f>P630+P563</f>
        <v>3565721.73</v>
      </c>
      <c r="Q631" s="165">
        <v>3565721.73</v>
      </c>
    </row>
    <row r="632" spans="1:16" ht="15">
      <c r="A632" s="26"/>
      <c r="B632" s="8"/>
      <c r="C632" s="8"/>
      <c r="D632" s="8"/>
      <c r="E632" s="8"/>
      <c r="F632" s="8"/>
      <c r="G632" s="8"/>
      <c r="H632" s="8"/>
      <c r="I632" s="8"/>
      <c r="J632" s="10"/>
      <c r="K632" s="11"/>
      <c r="L632" s="8"/>
      <c r="M632" s="12"/>
      <c r="N632" s="13"/>
      <c r="O632" s="14"/>
      <c r="P632" s="63"/>
    </row>
    <row r="633" spans="1:16" ht="15">
      <c r="A633" s="16" t="s">
        <v>355</v>
      </c>
      <c r="B633" s="16" t="s">
        <v>196</v>
      </c>
      <c r="C633" s="16" t="s">
        <v>356</v>
      </c>
      <c r="D633" s="16" t="s">
        <v>159</v>
      </c>
      <c r="E633" s="16" t="s">
        <v>67</v>
      </c>
      <c r="F633" s="16" t="s">
        <v>131</v>
      </c>
      <c r="G633" s="16" t="s">
        <v>124</v>
      </c>
      <c r="H633" t="s">
        <v>846</v>
      </c>
      <c r="I633" s="16" t="s">
        <v>85</v>
      </c>
      <c r="J633" s="17" t="s">
        <v>85</v>
      </c>
      <c r="K633" s="18">
        <v>32665</v>
      </c>
      <c r="L633" s="16" t="s">
        <v>98</v>
      </c>
      <c r="M633" s="19">
        <v>402</v>
      </c>
      <c r="N633" s="21"/>
      <c r="O633" s="36">
        <v>84000000</v>
      </c>
      <c r="P633" s="63">
        <f>[1]!EUROCONVERT(O633,"ITL","EUR")</f>
        <v>43382.38</v>
      </c>
    </row>
    <row r="634" spans="1:16" ht="15">
      <c r="A634" s="16" t="s">
        <v>355</v>
      </c>
      <c r="B634" s="16" t="s">
        <v>184</v>
      </c>
      <c r="C634" s="16" t="s">
        <v>356</v>
      </c>
      <c r="D634" s="16" t="s">
        <v>141</v>
      </c>
      <c r="E634" s="16" t="s">
        <v>67</v>
      </c>
      <c r="F634" s="16" t="s">
        <v>131</v>
      </c>
      <c r="G634" s="16" t="s">
        <v>124</v>
      </c>
      <c r="H634" t="s">
        <v>846</v>
      </c>
      <c r="I634" s="16" t="s">
        <v>85</v>
      </c>
      <c r="J634" s="17" t="s">
        <v>85</v>
      </c>
      <c r="K634" s="18">
        <v>32665</v>
      </c>
      <c r="L634" s="16" t="s">
        <v>98</v>
      </c>
      <c r="M634" s="19">
        <v>468</v>
      </c>
      <c r="N634" s="21"/>
      <c r="O634" s="36">
        <v>84000000</v>
      </c>
      <c r="P634" s="63">
        <f>[1]!EUROCONVERT(O634,"ITL","EUR")</f>
        <v>43382.38</v>
      </c>
    </row>
    <row r="635" spans="1:16" ht="15">
      <c r="A635" s="16" t="s">
        <v>355</v>
      </c>
      <c r="B635" s="16" t="s">
        <v>188</v>
      </c>
      <c r="C635" s="16" t="s">
        <v>356</v>
      </c>
      <c r="D635" s="16" t="s">
        <v>146</v>
      </c>
      <c r="E635" s="16" t="s">
        <v>67</v>
      </c>
      <c r="F635" s="16" t="s">
        <v>131</v>
      </c>
      <c r="G635" s="16" t="s">
        <v>124</v>
      </c>
      <c r="H635" t="s">
        <v>846</v>
      </c>
      <c r="I635" s="16" t="s">
        <v>85</v>
      </c>
      <c r="J635" s="17" t="s">
        <v>85</v>
      </c>
      <c r="K635" s="18">
        <v>32665</v>
      </c>
      <c r="L635" s="16" t="s">
        <v>98</v>
      </c>
      <c r="M635" s="19">
        <v>467</v>
      </c>
      <c r="N635" s="21"/>
      <c r="O635" s="36">
        <v>140000000</v>
      </c>
      <c r="P635" s="63">
        <f>[1]!EUROCONVERT(O635,"ITL","EUR")</f>
        <v>72303.97</v>
      </c>
    </row>
    <row r="636" spans="1:16" ht="15">
      <c r="A636" s="16" t="s">
        <v>355</v>
      </c>
      <c r="B636" s="16" t="s">
        <v>188</v>
      </c>
      <c r="C636" s="16" t="s">
        <v>356</v>
      </c>
      <c r="D636" s="16" t="s">
        <v>127</v>
      </c>
      <c r="E636" s="16" t="s">
        <v>67</v>
      </c>
      <c r="F636" s="16" t="s">
        <v>131</v>
      </c>
      <c r="G636" s="16" t="s">
        <v>124</v>
      </c>
      <c r="H636" t="s">
        <v>846</v>
      </c>
      <c r="I636" s="16" t="s">
        <v>85</v>
      </c>
      <c r="J636" s="17" t="s">
        <v>85</v>
      </c>
      <c r="K636" s="18">
        <v>32665</v>
      </c>
      <c r="L636" s="16" t="s">
        <v>98</v>
      </c>
      <c r="M636" s="19">
        <v>465</v>
      </c>
      <c r="N636" s="21"/>
      <c r="O636" s="36">
        <v>140000000</v>
      </c>
      <c r="P636" s="63">
        <f>[1]!EUROCONVERT(O636,"ITL","EUR")</f>
        <v>72303.97</v>
      </c>
    </row>
    <row r="637" spans="1:16" ht="15">
      <c r="A637" s="16" t="s">
        <v>355</v>
      </c>
      <c r="B637" s="16" t="s">
        <v>126</v>
      </c>
      <c r="C637" s="16" t="s">
        <v>356</v>
      </c>
      <c r="D637" s="16" t="s">
        <v>139</v>
      </c>
      <c r="E637" s="16" t="s">
        <v>67</v>
      </c>
      <c r="F637" s="16" t="s">
        <v>131</v>
      </c>
      <c r="G637" s="16" t="s">
        <v>124</v>
      </c>
      <c r="H637" t="s">
        <v>846</v>
      </c>
      <c r="I637" s="16" t="s">
        <v>85</v>
      </c>
      <c r="J637" s="17" t="s">
        <v>85</v>
      </c>
      <c r="K637" s="18">
        <v>32665</v>
      </c>
      <c r="L637" s="16" t="s">
        <v>98</v>
      </c>
      <c r="M637" s="19">
        <v>463</v>
      </c>
      <c r="N637" s="21"/>
      <c r="O637" s="36">
        <v>140000000</v>
      </c>
      <c r="P637" s="63">
        <f>[1]!EUROCONVERT(O637,"ITL","EUR")</f>
        <v>72303.97</v>
      </c>
    </row>
    <row r="638" spans="1:16" ht="15">
      <c r="A638" s="16" t="s">
        <v>355</v>
      </c>
      <c r="B638" s="16" t="s">
        <v>126</v>
      </c>
      <c r="C638" s="16" t="s">
        <v>356</v>
      </c>
      <c r="D638" s="16" t="s">
        <v>145</v>
      </c>
      <c r="E638" s="16" t="s">
        <v>67</v>
      </c>
      <c r="F638" s="16" t="s">
        <v>131</v>
      </c>
      <c r="G638" s="16" t="s">
        <v>124</v>
      </c>
      <c r="H638" t="s">
        <v>846</v>
      </c>
      <c r="I638" s="16" t="s">
        <v>85</v>
      </c>
      <c r="J638" s="17" t="s">
        <v>85</v>
      </c>
      <c r="K638" s="18">
        <v>32665</v>
      </c>
      <c r="L638" s="16" t="s">
        <v>98</v>
      </c>
      <c r="M638" s="19">
        <v>462</v>
      </c>
      <c r="N638" s="21"/>
      <c r="O638" s="36">
        <v>126000000</v>
      </c>
      <c r="P638" s="63">
        <f>[1]!EUROCONVERT(O638,"ITL","EUR")</f>
        <v>65073.57</v>
      </c>
    </row>
    <row r="639" spans="1:16" ht="15">
      <c r="A639" s="16" t="s">
        <v>355</v>
      </c>
      <c r="B639" s="16" t="s">
        <v>126</v>
      </c>
      <c r="C639" s="16" t="s">
        <v>356</v>
      </c>
      <c r="D639" s="16" t="s">
        <v>136</v>
      </c>
      <c r="E639" s="16" t="s">
        <v>67</v>
      </c>
      <c r="F639" s="16" t="s">
        <v>131</v>
      </c>
      <c r="G639" s="16" t="s">
        <v>124</v>
      </c>
      <c r="H639" t="s">
        <v>846</v>
      </c>
      <c r="I639" s="16" t="s">
        <v>85</v>
      </c>
      <c r="J639" s="17" t="s">
        <v>85</v>
      </c>
      <c r="K639" s="18">
        <v>32665</v>
      </c>
      <c r="L639" s="16" t="s">
        <v>98</v>
      </c>
      <c r="M639" s="19">
        <v>461</v>
      </c>
      <c r="N639" s="21"/>
      <c r="O639" s="36">
        <v>140000000</v>
      </c>
      <c r="P639" s="63">
        <f>[1]!EUROCONVERT(O639,"ITL","EUR")</f>
        <v>72303.97</v>
      </c>
    </row>
    <row r="640" spans="1:16" ht="15">
      <c r="A640" s="16" t="s">
        <v>355</v>
      </c>
      <c r="B640" s="16" t="s">
        <v>126</v>
      </c>
      <c r="C640" s="16" t="s">
        <v>356</v>
      </c>
      <c r="D640" s="16" t="s">
        <v>132</v>
      </c>
      <c r="E640" s="16" t="s">
        <v>67</v>
      </c>
      <c r="F640" s="16" t="s">
        <v>131</v>
      </c>
      <c r="G640" s="16" t="s">
        <v>124</v>
      </c>
      <c r="H640" t="s">
        <v>846</v>
      </c>
      <c r="I640" s="16" t="s">
        <v>85</v>
      </c>
      <c r="J640" s="17" t="s">
        <v>85</v>
      </c>
      <c r="K640" s="18">
        <v>32665</v>
      </c>
      <c r="L640" s="16" t="s">
        <v>98</v>
      </c>
      <c r="M640" s="19">
        <v>460</v>
      </c>
      <c r="N640" s="21"/>
      <c r="O640" s="36">
        <v>84000000</v>
      </c>
      <c r="P640" s="63">
        <f>[1]!EUROCONVERT(O640,"ITL","EUR")</f>
        <v>43382.38</v>
      </c>
    </row>
    <row r="641" spans="1:16" ht="15">
      <c r="A641" s="16" t="s">
        <v>355</v>
      </c>
      <c r="B641" s="16" t="s">
        <v>196</v>
      </c>
      <c r="C641" s="16" t="s">
        <v>356</v>
      </c>
      <c r="D641" s="16" t="s">
        <v>130</v>
      </c>
      <c r="E641" s="16" t="s">
        <v>67</v>
      </c>
      <c r="F641" s="16" t="s">
        <v>131</v>
      </c>
      <c r="G641" s="16" t="s">
        <v>124</v>
      </c>
      <c r="H641" t="s">
        <v>846</v>
      </c>
      <c r="I641" s="16" t="s">
        <v>85</v>
      </c>
      <c r="J641" s="17" t="s">
        <v>85</v>
      </c>
      <c r="K641" s="18">
        <v>32665</v>
      </c>
      <c r="L641" s="16" t="s">
        <v>98</v>
      </c>
      <c r="M641" s="19">
        <v>459</v>
      </c>
      <c r="N641" s="21"/>
      <c r="O641" s="36">
        <v>140000000</v>
      </c>
      <c r="P641" s="63">
        <f>[1]!EUROCONVERT(O641,"ITL","EUR")</f>
        <v>72303.97</v>
      </c>
    </row>
    <row r="642" spans="1:16" ht="15">
      <c r="A642" s="16" t="s">
        <v>355</v>
      </c>
      <c r="B642" s="16" t="s">
        <v>196</v>
      </c>
      <c r="C642" s="16" t="s">
        <v>356</v>
      </c>
      <c r="D642" s="16" t="s">
        <v>150</v>
      </c>
      <c r="E642" s="16" t="s">
        <v>67</v>
      </c>
      <c r="F642" s="16" t="s">
        <v>131</v>
      </c>
      <c r="G642" s="16" t="s">
        <v>124</v>
      </c>
      <c r="H642" t="s">
        <v>846</v>
      </c>
      <c r="I642" s="16" t="s">
        <v>85</v>
      </c>
      <c r="J642" s="17" t="s">
        <v>85</v>
      </c>
      <c r="K642" s="18">
        <v>32665</v>
      </c>
      <c r="L642" s="16" t="s">
        <v>98</v>
      </c>
      <c r="M642" s="19">
        <v>403</v>
      </c>
      <c r="N642" s="21"/>
      <c r="O642" s="36">
        <v>140000000</v>
      </c>
      <c r="P642" s="63">
        <f>[1]!EUROCONVERT(O642,"ITL","EUR")</f>
        <v>72303.97</v>
      </c>
    </row>
    <row r="643" spans="1:16" ht="15">
      <c r="A643" s="16" t="s">
        <v>355</v>
      </c>
      <c r="B643" s="16" t="s">
        <v>188</v>
      </c>
      <c r="C643" s="16" t="s">
        <v>356</v>
      </c>
      <c r="D643" s="16" t="s">
        <v>138</v>
      </c>
      <c r="E643" s="16" t="s">
        <v>67</v>
      </c>
      <c r="F643" s="16" t="s">
        <v>131</v>
      </c>
      <c r="G643" s="16" t="s">
        <v>124</v>
      </c>
      <c r="H643" t="s">
        <v>846</v>
      </c>
      <c r="I643" s="16" t="s">
        <v>85</v>
      </c>
      <c r="J643" s="17" t="s">
        <v>85</v>
      </c>
      <c r="K643" s="18">
        <v>32665</v>
      </c>
      <c r="L643" s="16" t="s">
        <v>98</v>
      </c>
      <c r="M643" s="19">
        <v>466</v>
      </c>
      <c r="N643" s="21"/>
      <c r="O643" s="36">
        <v>126000000</v>
      </c>
      <c r="P643" s="63">
        <f>[1]!EUROCONVERT(O643,"ITL","EUR")</f>
        <v>65073.57</v>
      </c>
    </row>
    <row r="644" spans="1:16" ht="15">
      <c r="A644" s="16" t="s">
        <v>355</v>
      </c>
      <c r="B644" s="16" t="s">
        <v>195</v>
      </c>
      <c r="C644" s="16" t="s">
        <v>356</v>
      </c>
      <c r="D644" s="16" t="s">
        <v>148</v>
      </c>
      <c r="E644" s="16" t="s">
        <v>67</v>
      </c>
      <c r="F644" s="16" t="s">
        <v>131</v>
      </c>
      <c r="G644" s="16" t="s">
        <v>124</v>
      </c>
      <c r="H644" t="s">
        <v>846</v>
      </c>
      <c r="I644" s="16" t="s">
        <v>85</v>
      </c>
      <c r="J644" s="17" t="s">
        <v>85</v>
      </c>
      <c r="K644" s="18">
        <v>32665</v>
      </c>
      <c r="L644" s="16" t="s">
        <v>98</v>
      </c>
      <c r="M644" s="19">
        <v>401</v>
      </c>
      <c r="N644" s="21"/>
      <c r="O644" s="36">
        <v>140000000</v>
      </c>
      <c r="P644" s="63">
        <f>[1]!EUROCONVERT(O644,"ITL","EUR")</f>
        <v>72303.97</v>
      </c>
    </row>
    <row r="645" spans="1:16" ht="15">
      <c r="A645" s="16" t="s">
        <v>355</v>
      </c>
      <c r="B645" s="16" t="s">
        <v>195</v>
      </c>
      <c r="C645" s="16" t="s">
        <v>356</v>
      </c>
      <c r="D645" s="16" t="s">
        <v>158</v>
      </c>
      <c r="E645" s="16" t="s">
        <v>67</v>
      </c>
      <c r="F645" s="16" t="s">
        <v>131</v>
      </c>
      <c r="G645" s="16" t="s">
        <v>124</v>
      </c>
      <c r="H645" t="s">
        <v>846</v>
      </c>
      <c r="I645" s="16" t="s">
        <v>85</v>
      </c>
      <c r="J645" s="17" t="s">
        <v>85</v>
      </c>
      <c r="K645" s="18">
        <v>32665</v>
      </c>
      <c r="L645" s="16" t="s">
        <v>98</v>
      </c>
      <c r="M645" s="19">
        <v>400</v>
      </c>
      <c r="N645" s="21"/>
      <c r="O645" s="36">
        <v>126000000</v>
      </c>
      <c r="P645" s="63">
        <f>[1]!EUROCONVERT(O645,"ITL","EUR")</f>
        <v>65073.57</v>
      </c>
    </row>
    <row r="646" spans="1:16" ht="15">
      <c r="A646" s="16" t="s">
        <v>355</v>
      </c>
      <c r="B646" s="16" t="s">
        <v>195</v>
      </c>
      <c r="C646" s="16" t="s">
        <v>356</v>
      </c>
      <c r="D646" s="16" t="s">
        <v>143</v>
      </c>
      <c r="E646" s="16" t="s">
        <v>67</v>
      </c>
      <c r="F646" s="16" t="s">
        <v>131</v>
      </c>
      <c r="G646" s="16" t="s">
        <v>124</v>
      </c>
      <c r="H646" t="s">
        <v>846</v>
      </c>
      <c r="I646" s="16" t="s">
        <v>85</v>
      </c>
      <c r="J646" s="17" t="s">
        <v>85</v>
      </c>
      <c r="K646" s="18">
        <v>32665</v>
      </c>
      <c r="L646" s="16" t="s">
        <v>98</v>
      </c>
      <c r="M646" s="19">
        <v>399</v>
      </c>
      <c r="N646" s="21"/>
      <c r="O646" s="36">
        <v>140000000</v>
      </c>
      <c r="P646" s="63">
        <f>[1]!EUROCONVERT(O646,"ITL","EUR")</f>
        <v>72303.97</v>
      </c>
    </row>
    <row r="647" spans="1:16" ht="15">
      <c r="A647" s="16" t="s">
        <v>355</v>
      </c>
      <c r="B647" s="16" t="s">
        <v>195</v>
      </c>
      <c r="C647" s="16" t="s">
        <v>356</v>
      </c>
      <c r="D647" s="16" t="s">
        <v>155</v>
      </c>
      <c r="E647" s="16" t="s">
        <v>67</v>
      </c>
      <c r="F647" s="16" t="s">
        <v>131</v>
      </c>
      <c r="G647" s="16" t="s">
        <v>124</v>
      </c>
      <c r="H647" t="s">
        <v>846</v>
      </c>
      <c r="I647" s="16" t="s">
        <v>85</v>
      </c>
      <c r="J647" s="17" t="s">
        <v>85</v>
      </c>
      <c r="K647" s="18">
        <v>32665</v>
      </c>
      <c r="L647" s="16" t="s">
        <v>98</v>
      </c>
      <c r="M647" s="19">
        <v>398</v>
      </c>
      <c r="N647" s="21"/>
      <c r="O647" s="36">
        <v>84000000</v>
      </c>
      <c r="P647" s="63">
        <f>[1]!EUROCONVERT(O647,"ITL","EUR")</f>
        <v>43382.38</v>
      </c>
    </row>
    <row r="648" spans="1:16" ht="15">
      <c r="A648" s="16" t="s">
        <v>355</v>
      </c>
      <c r="B648" s="16" t="s">
        <v>185</v>
      </c>
      <c r="C648" s="16" t="s">
        <v>356</v>
      </c>
      <c r="D648" s="16" t="s">
        <v>156</v>
      </c>
      <c r="E648" s="16" t="s">
        <v>67</v>
      </c>
      <c r="F648" s="16" t="s">
        <v>131</v>
      </c>
      <c r="G648" s="16" t="s">
        <v>124</v>
      </c>
      <c r="H648" t="s">
        <v>846</v>
      </c>
      <c r="I648" s="16" t="s">
        <v>85</v>
      </c>
      <c r="J648" s="17" t="s">
        <v>85</v>
      </c>
      <c r="K648" s="18">
        <v>32665</v>
      </c>
      <c r="L648" s="16" t="s">
        <v>98</v>
      </c>
      <c r="M648" s="19">
        <v>397</v>
      </c>
      <c r="N648" s="21"/>
      <c r="O648" s="36">
        <v>140000000</v>
      </c>
      <c r="P648" s="63">
        <f>[1]!EUROCONVERT(O648,"ITL","EUR")</f>
        <v>72303.97</v>
      </c>
    </row>
    <row r="649" spans="1:16" ht="15">
      <c r="A649" s="16" t="s">
        <v>355</v>
      </c>
      <c r="B649" s="16" t="s">
        <v>185</v>
      </c>
      <c r="C649" s="16" t="s">
        <v>356</v>
      </c>
      <c r="D649" s="16" t="s">
        <v>157</v>
      </c>
      <c r="E649" s="16" t="s">
        <v>67</v>
      </c>
      <c r="F649" s="16" t="s">
        <v>131</v>
      </c>
      <c r="G649" s="16" t="s">
        <v>124</v>
      </c>
      <c r="H649" t="s">
        <v>846</v>
      </c>
      <c r="I649" s="16" t="s">
        <v>85</v>
      </c>
      <c r="J649" s="17" t="s">
        <v>85</v>
      </c>
      <c r="K649" s="18">
        <v>32665</v>
      </c>
      <c r="L649" s="16" t="s">
        <v>98</v>
      </c>
      <c r="M649" s="19">
        <v>396</v>
      </c>
      <c r="N649" s="21"/>
      <c r="O649" s="36">
        <v>126000000</v>
      </c>
      <c r="P649" s="63">
        <f>[1]!EUROCONVERT(O649,"ITL","EUR")</f>
        <v>65073.57</v>
      </c>
    </row>
    <row r="650" spans="1:16" ht="15">
      <c r="A650" s="16" t="s">
        <v>355</v>
      </c>
      <c r="B650" s="16" t="s">
        <v>185</v>
      </c>
      <c r="C650" s="16" t="s">
        <v>356</v>
      </c>
      <c r="D650" s="16" t="s">
        <v>176</v>
      </c>
      <c r="E650" s="16" t="s">
        <v>67</v>
      </c>
      <c r="F650" s="16" t="s">
        <v>131</v>
      </c>
      <c r="G650" s="16" t="s">
        <v>124</v>
      </c>
      <c r="H650" t="s">
        <v>846</v>
      </c>
      <c r="I650" s="16" t="s">
        <v>85</v>
      </c>
      <c r="J650" s="17" t="s">
        <v>85</v>
      </c>
      <c r="K650" s="18">
        <v>32665</v>
      </c>
      <c r="L650" s="16" t="s">
        <v>98</v>
      </c>
      <c r="M650" s="19">
        <v>395</v>
      </c>
      <c r="N650" s="21"/>
      <c r="O650" s="36">
        <v>140000000</v>
      </c>
      <c r="P650" s="63">
        <f>[1]!EUROCONVERT(O650,"ITL","EUR")</f>
        <v>72303.97</v>
      </c>
    </row>
    <row r="651" spans="1:16" ht="15">
      <c r="A651" s="16" t="s">
        <v>355</v>
      </c>
      <c r="B651" s="16" t="s">
        <v>185</v>
      </c>
      <c r="C651" s="16" t="s">
        <v>356</v>
      </c>
      <c r="D651" s="16" t="s">
        <v>166</v>
      </c>
      <c r="E651" s="16" t="s">
        <v>67</v>
      </c>
      <c r="F651" s="16" t="s">
        <v>131</v>
      </c>
      <c r="G651" s="16" t="s">
        <v>124</v>
      </c>
      <c r="H651" t="s">
        <v>846</v>
      </c>
      <c r="I651" s="16" t="s">
        <v>85</v>
      </c>
      <c r="J651" s="17" t="s">
        <v>85</v>
      </c>
      <c r="K651" s="18">
        <v>32665</v>
      </c>
      <c r="L651" s="16" t="s">
        <v>98</v>
      </c>
      <c r="M651" s="19">
        <v>394</v>
      </c>
      <c r="N651" s="21"/>
      <c r="O651" s="36">
        <v>84000000</v>
      </c>
      <c r="P651" s="63">
        <f>[1]!EUROCONVERT(O651,"ITL","EUR")</f>
        <v>43382.38</v>
      </c>
    </row>
    <row r="652" spans="1:16" ht="15">
      <c r="A652" s="16" t="s">
        <v>355</v>
      </c>
      <c r="B652" s="16" t="s">
        <v>184</v>
      </c>
      <c r="C652" s="16" t="s">
        <v>356</v>
      </c>
      <c r="D652" s="16" t="s">
        <v>142</v>
      </c>
      <c r="E652" s="16" t="s">
        <v>67</v>
      </c>
      <c r="F652" s="16" t="s">
        <v>131</v>
      </c>
      <c r="G652" s="16" t="s">
        <v>124</v>
      </c>
      <c r="H652" t="s">
        <v>846</v>
      </c>
      <c r="I652" s="16" t="s">
        <v>85</v>
      </c>
      <c r="J652" s="17" t="s">
        <v>85</v>
      </c>
      <c r="K652" s="18">
        <v>32665</v>
      </c>
      <c r="L652" s="16" t="s">
        <v>98</v>
      </c>
      <c r="M652" s="19">
        <v>469</v>
      </c>
      <c r="N652" s="21"/>
      <c r="O652" s="36">
        <v>140000000</v>
      </c>
      <c r="P652" s="63">
        <f>[1]!EUROCONVERT(O652,"ITL","EUR")</f>
        <v>72303.97</v>
      </c>
    </row>
    <row r="653" spans="1:16" ht="15">
      <c r="A653" s="16" t="s">
        <v>355</v>
      </c>
      <c r="B653" s="16" t="s">
        <v>196</v>
      </c>
      <c r="C653" s="16" t="s">
        <v>356</v>
      </c>
      <c r="D653" s="16" t="s">
        <v>134</v>
      </c>
      <c r="E653" s="16" t="s">
        <v>67</v>
      </c>
      <c r="F653" s="16" t="s">
        <v>131</v>
      </c>
      <c r="G653" s="16" t="s">
        <v>124</v>
      </c>
      <c r="H653" t="s">
        <v>846</v>
      </c>
      <c r="I653" s="16" t="s">
        <v>85</v>
      </c>
      <c r="J653" s="17" t="s">
        <v>85</v>
      </c>
      <c r="K653" s="18">
        <v>32665</v>
      </c>
      <c r="L653" s="16" t="s">
        <v>98</v>
      </c>
      <c r="M653" s="19">
        <v>404</v>
      </c>
      <c r="N653" s="21"/>
      <c r="O653" s="36">
        <v>126000000</v>
      </c>
      <c r="P653" s="63">
        <f>[1]!EUROCONVERT(O653,"ITL","EUR")</f>
        <v>65073.57</v>
      </c>
    </row>
    <row r="654" spans="1:16" ht="15">
      <c r="A654" s="16" t="s">
        <v>355</v>
      </c>
      <c r="B654" s="16" t="s">
        <v>185</v>
      </c>
      <c r="C654" s="16" t="s">
        <v>356</v>
      </c>
      <c r="D654" s="16" t="s">
        <v>176</v>
      </c>
      <c r="E654" s="16" t="s">
        <v>67</v>
      </c>
      <c r="F654" s="16" t="s">
        <v>131</v>
      </c>
      <c r="G654" s="16" t="s">
        <v>124</v>
      </c>
      <c r="H654" t="s">
        <v>846</v>
      </c>
      <c r="I654" s="16" t="s">
        <v>85</v>
      </c>
      <c r="J654" s="17" t="s">
        <v>85</v>
      </c>
      <c r="K654" s="18">
        <v>32665</v>
      </c>
      <c r="L654" s="16" t="s">
        <v>98</v>
      </c>
      <c r="M654" s="19">
        <v>519</v>
      </c>
      <c r="N654" s="21"/>
      <c r="O654" s="36">
        <v>140000000</v>
      </c>
      <c r="P654" s="63">
        <f>[1]!EUROCONVERT(O654,"ITL","EUR")</f>
        <v>72303.97</v>
      </c>
    </row>
    <row r="655" spans="1:16" ht="15">
      <c r="A655" s="16" t="s">
        <v>355</v>
      </c>
      <c r="B655" s="16" t="s">
        <v>188</v>
      </c>
      <c r="C655" s="16" t="s">
        <v>356</v>
      </c>
      <c r="D655" s="16" t="s">
        <v>144</v>
      </c>
      <c r="E655" s="16" t="s">
        <v>67</v>
      </c>
      <c r="F655" s="16" t="s">
        <v>131</v>
      </c>
      <c r="G655" s="16" t="s">
        <v>124</v>
      </c>
      <c r="H655" t="s">
        <v>846</v>
      </c>
      <c r="I655" s="16" t="s">
        <v>85</v>
      </c>
      <c r="J655" s="17" t="s">
        <v>85</v>
      </c>
      <c r="K655" s="18">
        <v>32665</v>
      </c>
      <c r="L655" s="16" t="s">
        <v>98</v>
      </c>
      <c r="M655" s="19">
        <v>464</v>
      </c>
      <c r="N655" s="21"/>
      <c r="O655" s="36">
        <v>84000000</v>
      </c>
      <c r="P655" s="63">
        <f>[1]!EUROCONVERT(O655,"ITL","EUR")</f>
        <v>43382.38</v>
      </c>
    </row>
    <row r="656" spans="1:16" ht="15">
      <c r="A656" s="16" t="s">
        <v>355</v>
      </c>
      <c r="B656" s="16" t="s">
        <v>196</v>
      </c>
      <c r="C656" s="16" t="s">
        <v>356</v>
      </c>
      <c r="D656" s="16" t="s">
        <v>150</v>
      </c>
      <c r="E656" s="16" t="s">
        <v>67</v>
      </c>
      <c r="F656" s="16" t="s">
        <v>131</v>
      </c>
      <c r="G656" s="16" t="s">
        <v>124</v>
      </c>
      <c r="H656" t="s">
        <v>846</v>
      </c>
      <c r="I656" s="16" t="s">
        <v>85</v>
      </c>
      <c r="J656" s="17" t="s">
        <v>85</v>
      </c>
      <c r="K656" s="18">
        <v>32665</v>
      </c>
      <c r="L656" s="16" t="s">
        <v>98</v>
      </c>
      <c r="M656" s="19">
        <v>527</v>
      </c>
      <c r="N656" s="21"/>
      <c r="O656" s="36">
        <v>140000000</v>
      </c>
      <c r="P656" s="63">
        <f>[1]!EUROCONVERT(O656,"ITL","EUR")</f>
        <v>72303.97</v>
      </c>
    </row>
    <row r="657" spans="1:16" ht="15">
      <c r="A657" s="16" t="s">
        <v>355</v>
      </c>
      <c r="B657" s="16" t="s">
        <v>196</v>
      </c>
      <c r="C657" s="16" t="s">
        <v>356</v>
      </c>
      <c r="D657" s="16" t="s">
        <v>159</v>
      </c>
      <c r="E657" s="16" t="s">
        <v>67</v>
      </c>
      <c r="F657" s="16" t="s">
        <v>131</v>
      </c>
      <c r="G657" s="16" t="s">
        <v>124</v>
      </c>
      <c r="H657" t="s">
        <v>846</v>
      </c>
      <c r="I657" s="16" t="s">
        <v>85</v>
      </c>
      <c r="J657" s="17" t="s">
        <v>85</v>
      </c>
      <c r="K657" s="18">
        <v>32665</v>
      </c>
      <c r="L657" s="16" t="s">
        <v>98</v>
      </c>
      <c r="M657" s="19">
        <v>526</v>
      </c>
      <c r="N657" s="21"/>
      <c r="O657" s="36">
        <v>84000000</v>
      </c>
      <c r="P657" s="63">
        <f>[1]!EUROCONVERT(O657,"ITL","EUR")</f>
        <v>43382.38</v>
      </c>
    </row>
    <row r="658" spans="1:16" ht="15">
      <c r="A658" s="16" t="s">
        <v>355</v>
      </c>
      <c r="B658" s="16" t="s">
        <v>195</v>
      </c>
      <c r="C658" s="16" t="s">
        <v>356</v>
      </c>
      <c r="D658" s="16" t="s">
        <v>148</v>
      </c>
      <c r="E658" s="16" t="s">
        <v>67</v>
      </c>
      <c r="F658" s="16" t="s">
        <v>131</v>
      </c>
      <c r="G658" s="16" t="s">
        <v>124</v>
      </c>
      <c r="H658" t="s">
        <v>846</v>
      </c>
      <c r="I658" s="16" t="s">
        <v>85</v>
      </c>
      <c r="J658" s="17" t="s">
        <v>85</v>
      </c>
      <c r="K658" s="18">
        <v>32665</v>
      </c>
      <c r="L658" s="16" t="s">
        <v>98</v>
      </c>
      <c r="M658" s="19">
        <v>525</v>
      </c>
      <c r="N658" s="21"/>
      <c r="O658" s="36">
        <v>140000000</v>
      </c>
      <c r="P658" s="63">
        <f>[1]!EUROCONVERT(O658,"ITL","EUR")</f>
        <v>72303.97</v>
      </c>
    </row>
    <row r="659" spans="1:16" ht="15">
      <c r="A659" s="16" t="s">
        <v>355</v>
      </c>
      <c r="B659" s="16" t="s">
        <v>195</v>
      </c>
      <c r="C659" s="16" t="s">
        <v>356</v>
      </c>
      <c r="D659" s="16" t="s">
        <v>158</v>
      </c>
      <c r="E659" s="16" t="s">
        <v>67</v>
      </c>
      <c r="F659" s="16" t="s">
        <v>131</v>
      </c>
      <c r="G659" s="16" t="s">
        <v>124</v>
      </c>
      <c r="H659" t="s">
        <v>846</v>
      </c>
      <c r="I659" s="16" t="s">
        <v>85</v>
      </c>
      <c r="J659" s="17" t="s">
        <v>85</v>
      </c>
      <c r="K659" s="18">
        <v>32665</v>
      </c>
      <c r="L659" s="16" t="s">
        <v>98</v>
      </c>
      <c r="M659" s="19">
        <v>524</v>
      </c>
      <c r="N659" s="21"/>
      <c r="O659" s="36">
        <v>126000000</v>
      </c>
      <c r="P659" s="63">
        <f>[1]!EUROCONVERT(O659,"ITL","EUR")</f>
        <v>65073.57</v>
      </c>
    </row>
    <row r="660" spans="1:16" ht="15">
      <c r="A660" s="16" t="s">
        <v>355</v>
      </c>
      <c r="B660" s="16" t="s">
        <v>195</v>
      </c>
      <c r="C660" s="16" t="s">
        <v>356</v>
      </c>
      <c r="D660" s="16" t="s">
        <v>143</v>
      </c>
      <c r="E660" s="16" t="s">
        <v>67</v>
      </c>
      <c r="F660" s="16" t="s">
        <v>131</v>
      </c>
      <c r="G660" s="16" t="s">
        <v>124</v>
      </c>
      <c r="H660" t="s">
        <v>846</v>
      </c>
      <c r="I660" s="16" t="s">
        <v>85</v>
      </c>
      <c r="J660" s="17" t="s">
        <v>85</v>
      </c>
      <c r="K660" s="18">
        <v>32665</v>
      </c>
      <c r="L660" s="16" t="s">
        <v>98</v>
      </c>
      <c r="M660" s="19">
        <v>523</v>
      </c>
      <c r="N660" s="21"/>
      <c r="O660" s="36">
        <v>140000000</v>
      </c>
      <c r="P660" s="63">
        <f>[1]!EUROCONVERT(O660,"ITL","EUR")</f>
        <v>72303.97</v>
      </c>
    </row>
    <row r="661" spans="1:16" ht="15">
      <c r="A661" s="16" t="s">
        <v>355</v>
      </c>
      <c r="B661" s="16" t="s">
        <v>195</v>
      </c>
      <c r="C661" s="16" t="s">
        <v>356</v>
      </c>
      <c r="D661" s="16" t="s">
        <v>155</v>
      </c>
      <c r="E661" s="16" t="s">
        <v>67</v>
      </c>
      <c r="F661" s="16" t="s">
        <v>131</v>
      </c>
      <c r="G661" s="16" t="s">
        <v>124</v>
      </c>
      <c r="H661" t="s">
        <v>846</v>
      </c>
      <c r="I661" s="16" t="s">
        <v>85</v>
      </c>
      <c r="J661" s="17" t="s">
        <v>85</v>
      </c>
      <c r="K661" s="18">
        <v>32665</v>
      </c>
      <c r="L661" s="16" t="s">
        <v>98</v>
      </c>
      <c r="M661" s="19">
        <v>522</v>
      </c>
      <c r="N661" s="21"/>
      <c r="O661" s="36">
        <v>84000000</v>
      </c>
      <c r="P661" s="63">
        <f>[1]!EUROCONVERT(O661,"ITL","EUR")</f>
        <v>43382.38</v>
      </c>
    </row>
    <row r="662" spans="1:16" ht="15">
      <c r="A662" s="16" t="s">
        <v>355</v>
      </c>
      <c r="B662" s="16" t="s">
        <v>184</v>
      </c>
      <c r="C662" s="16" t="s">
        <v>356</v>
      </c>
      <c r="D662" s="16" t="s">
        <v>149</v>
      </c>
      <c r="E662" s="16" t="s">
        <v>67</v>
      </c>
      <c r="F662" s="16" t="s">
        <v>131</v>
      </c>
      <c r="G662" s="16" t="s">
        <v>124</v>
      </c>
      <c r="H662" t="s">
        <v>846</v>
      </c>
      <c r="I662" s="16" t="s">
        <v>85</v>
      </c>
      <c r="J662" s="17" t="s">
        <v>85</v>
      </c>
      <c r="K662" s="18">
        <v>32665</v>
      </c>
      <c r="L662" s="16" t="s">
        <v>98</v>
      </c>
      <c r="M662" s="19">
        <v>470</v>
      </c>
      <c r="N662" s="21"/>
      <c r="O662" s="36">
        <v>126000000</v>
      </c>
      <c r="P662" s="63">
        <f>[1]!EUROCONVERT(O662,"ITL","EUR")</f>
        <v>65073.57</v>
      </c>
    </row>
    <row r="663" spans="1:16" ht="15">
      <c r="A663" s="16" t="s">
        <v>355</v>
      </c>
      <c r="B663" s="16" t="s">
        <v>185</v>
      </c>
      <c r="C663" s="16" t="s">
        <v>356</v>
      </c>
      <c r="D663" s="16" t="s">
        <v>157</v>
      </c>
      <c r="E663" s="16" t="s">
        <v>67</v>
      </c>
      <c r="F663" s="16" t="s">
        <v>131</v>
      </c>
      <c r="G663" s="16" t="s">
        <v>124</v>
      </c>
      <c r="H663" t="s">
        <v>846</v>
      </c>
      <c r="I663" s="16" t="s">
        <v>85</v>
      </c>
      <c r="J663" s="17" t="s">
        <v>85</v>
      </c>
      <c r="K663" s="18">
        <v>32665</v>
      </c>
      <c r="L663" s="16" t="s">
        <v>98</v>
      </c>
      <c r="M663" s="19">
        <v>520</v>
      </c>
      <c r="N663" s="21"/>
      <c r="O663" s="36">
        <v>126000000</v>
      </c>
      <c r="P663" s="63">
        <f>[1]!EUROCONVERT(O663,"ITL","EUR")</f>
        <v>65073.57</v>
      </c>
    </row>
    <row r="664" spans="1:16" ht="15">
      <c r="A664" s="16" t="s">
        <v>355</v>
      </c>
      <c r="B664" s="16" t="s">
        <v>185</v>
      </c>
      <c r="C664" s="16" t="s">
        <v>356</v>
      </c>
      <c r="D664" s="16" t="s">
        <v>166</v>
      </c>
      <c r="E664" s="16" t="s">
        <v>67</v>
      </c>
      <c r="F664" s="16" t="s">
        <v>131</v>
      </c>
      <c r="G664" s="16" t="s">
        <v>124</v>
      </c>
      <c r="H664" t="s">
        <v>846</v>
      </c>
      <c r="I664" s="16" t="s">
        <v>85</v>
      </c>
      <c r="J664" s="17" t="s">
        <v>85</v>
      </c>
      <c r="K664" s="18">
        <v>32665</v>
      </c>
      <c r="L664" s="16" t="s">
        <v>98</v>
      </c>
      <c r="M664" s="19">
        <v>518</v>
      </c>
      <c r="N664" s="21"/>
      <c r="O664" s="36">
        <v>84000000</v>
      </c>
      <c r="P664" s="63">
        <f>[1]!EUROCONVERT(O664,"ITL","EUR")</f>
        <v>43382.38</v>
      </c>
    </row>
    <row r="665" spans="1:16" ht="15">
      <c r="A665" s="16" t="s">
        <v>355</v>
      </c>
      <c r="B665" s="16" t="s">
        <v>183</v>
      </c>
      <c r="C665" s="16" t="s">
        <v>356</v>
      </c>
      <c r="D665" s="16" t="s">
        <v>237</v>
      </c>
      <c r="E665" s="16" t="s">
        <v>67</v>
      </c>
      <c r="F665" s="16" t="s">
        <v>131</v>
      </c>
      <c r="G665" s="16" t="s">
        <v>124</v>
      </c>
      <c r="H665" t="s">
        <v>846</v>
      </c>
      <c r="I665" s="16" t="s">
        <v>85</v>
      </c>
      <c r="J665" s="17" t="s">
        <v>85</v>
      </c>
      <c r="K665" s="18">
        <v>32665</v>
      </c>
      <c r="L665" s="16" t="s">
        <v>98</v>
      </c>
      <c r="M665" s="19">
        <v>479</v>
      </c>
      <c r="N665" s="21"/>
      <c r="O665" s="36">
        <v>140000000</v>
      </c>
      <c r="P665" s="63">
        <f>[1]!EUROCONVERT(O665,"ITL","EUR")</f>
        <v>72303.97</v>
      </c>
    </row>
    <row r="666" spans="1:16" ht="15">
      <c r="A666" s="16" t="s">
        <v>355</v>
      </c>
      <c r="B666" s="16" t="s">
        <v>183</v>
      </c>
      <c r="C666" s="16" t="s">
        <v>356</v>
      </c>
      <c r="D666" s="16" t="s">
        <v>242</v>
      </c>
      <c r="E666" s="16" t="s">
        <v>67</v>
      </c>
      <c r="F666" s="16" t="s">
        <v>131</v>
      </c>
      <c r="G666" s="16" t="s">
        <v>124</v>
      </c>
      <c r="H666" t="s">
        <v>846</v>
      </c>
      <c r="I666" s="16" t="s">
        <v>85</v>
      </c>
      <c r="J666" s="17" t="s">
        <v>85</v>
      </c>
      <c r="K666" s="18">
        <v>32665</v>
      </c>
      <c r="L666" s="16" t="s">
        <v>98</v>
      </c>
      <c r="M666" s="19">
        <v>478</v>
      </c>
      <c r="N666" s="21"/>
      <c r="O666" s="36">
        <v>126000000</v>
      </c>
      <c r="P666" s="63">
        <f>[1]!EUROCONVERT(O666,"ITL","EUR")</f>
        <v>65073.57</v>
      </c>
    </row>
    <row r="667" spans="1:16" ht="15">
      <c r="A667" s="16" t="s">
        <v>355</v>
      </c>
      <c r="B667" s="16" t="s">
        <v>183</v>
      </c>
      <c r="C667" s="16" t="s">
        <v>356</v>
      </c>
      <c r="D667" s="16" t="s">
        <v>151</v>
      </c>
      <c r="E667" s="16" t="s">
        <v>67</v>
      </c>
      <c r="F667" s="16" t="s">
        <v>131</v>
      </c>
      <c r="G667" s="16" t="s">
        <v>124</v>
      </c>
      <c r="H667" t="s">
        <v>846</v>
      </c>
      <c r="I667" s="16" t="s">
        <v>85</v>
      </c>
      <c r="J667" s="17" t="s">
        <v>85</v>
      </c>
      <c r="K667" s="18">
        <v>32665</v>
      </c>
      <c r="L667" s="16" t="s">
        <v>98</v>
      </c>
      <c r="M667" s="19">
        <v>477</v>
      </c>
      <c r="N667" s="21"/>
      <c r="O667" s="36">
        <v>140000000</v>
      </c>
      <c r="P667" s="63">
        <f>[1]!EUROCONVERT(O667,"ITL","EUR")</f>
        <v>72303.97</v>
      </c>
    </row>
    <row r="668" spans="1:16" ht="15">
      <c r="A668" s="16" t="s">
        <v>355</v>
      </c>
      <c r="B668" s="16" t="s">
        <v>183</v>
      </c>
      <c r="C668" s="16" t="s">
        <v>356</v>
      </c>
      <c r="D668" s="16" t="s">
        <v>154</v>
      </c>
      <c r="E668" s="16" t="s">
        <v>67</v>
      </c>
      <c r="F668" s="16" t="s">
        <v>131</v>
      </c>
      <c r="G668" s="16" t="s">
        <v>124</v>
      </c>
      <c r="H668" t="s">
        <v>846</v>
      </c>
      <c r="I668" s="16" t="s">
        <v>85</v>
      </c>
      <c r="J668" s="17" t="s">
        <v>85</v>
      </c>
      <c r="K668" s="18">
        <v>32665</v>
      </c>
      <c r="L668" s="16" t="s">
        <v>98</v>
      </c>
      <c r="M668" s="19">
        <v>476</v>
      </c>
      <c r="N668" s="21"/>
      <c r="O668" s="36">
        <v>84000000</v>
      </c>
      <c r="P668" s="63">
        <f>[1]!EUROCONVERT(O668,"ITL","EUR")</f>
        <v>43382.38</v>
      </c>
    </row>
    <row r="669" spans="1:16" ht="15">
      <c r="A669" s="16" t="s">
        <v>355</v>
      </c>
      <c r="B669" s="16" t="s">
        <v>180</v>
      </c>
      <c r="C669" s="16" t="s">
        <v>356</v>
      </c>
      <c r="D669" s="16" t="s">
        <v>147</v>
      </c>
      <c r="E669" s="16" t="s">
        <v>67</v>
      </c>
      <c r="F669" s="16" t="s">
        <v>131</v>
      </c>
      <c r="G669" s="16" t="s">
        <v>124</v>
      </c>
      <c r="H669" t="s">
        <v>846</v>
      </c>
      <c r="I669" s="16" t="s">
        <v>85</v>
      </c>
      <c r="J669" s="17" t="s">
        <v>85</v>
      </c>
      <c r="K669" s="18">
        <v>32665</v>
      </c>
      <c r="L669" s="16" t="s">
        <v>98</v>
      </c>
      <c r="M669" s="19">
        <v>475</v>
      </c>
      <c r="N669" s="21"/>
      <c r="O669" s="36">
        <v>140000000</v>
      </c>
      <c r="P669" s="63">
        <f>[1]!EUROCONVERT(O669,"ITL","EUR")</f>
        <v>72303.97</v>
      </c>
    </row>
    <row r="670" spans="1:16" ht="15">
      <c r="A670" s="16" t="s">
        <v>355</v>
      </c>
      <c r="B670" s="16" t="s">
        <v>180</v>
      </c>
      <c r="C670" s="16" t="s">
        <v>356</v>
      </c>
      <c r="D670" s="16" t="s">
        <v>152</v>
      </c>
      <c r="E670" s="16" t="s">
        <v>67</v>
      </c>
      <c r="F670" s="16" t="s">
        <v>131</v>
      </c>
      <c r="G670" s="16" t="s">
        <v>124</v>
      </c>
      <c r="H670" t="s">
        <v>846</v>
      </c>
      <c r="I670" s="16" t="s">
        <v>85</v>
      </c>
      <c r="J670" s="17" t="s">
        <v>85</v>
      </c>
      <c r="K670" s="18">
        <v>32665</v>
      </c>
      <c r="L670" s="16" t="s">
        <v>98</v>
      </c>
      <c r="M670" s="19">
        <v>474</v>
      </c>
      <c r="N670" s="21"/>
      <c r="O670" s="36">
        <v>126000000</v>
      </c>
      <c r="P670" s="63">
        <f>[1]!EUROCONVERT(O670,"ITL","EUR")</f>
        <v>65073.57</v>
      </c>
    </row>
    <row r="671" spans="1:16" ht="15">
      <c r="A671" s="16" t="s">
        <v>355</v>
      </c>
      <c r="B671" s="16" t="s">
        <v>180</v>
      </c>
      <c r="C671" s="16" t="s">
        <v>356</v>
      </c>
      <c r="D671" s="16" t="s">
        <v>153</v>
      </c>
      <c r="E671" s="16" t="s">
        <v>67</v>
      </c>
      <c r="F671" s="16" t="s">
        <v>131</v>
      </c>
      <c r="G671" s="16" t="s">
        <v>124</v>
      </c>
      <c r="H671" t="s">
        <v>846</v>
      </c>
      <c r="I671" s="16" t="s">
        <v>85</v>
      </c>
      <c r="J671" s="17" t="s">
        <v>85</v>
      </c>
      <c r="K671" s="18">
        <v>32665</v>
      </c>
      <c r="L671" s="16" t="s">
        <v>98</v>
      </c>
      <c r="M671" s="19">
        <v>473</v>
      </c>
      <c r="N671" s="21"/>
      <c r="O671" s="36">
        <v>140000000</v>
      </c>
      <c r="P671" s="63">
        <f>[1]!EUROCONVERT(O671,"ITL","EUR")</f>
        <v>72303.97</v>
      </c>
    </row>
    <row r="672" spans="1:16" ht="15">
      <c r="A672" s="16" t="s">
        <v>355</v>
      </c>
      <c r="B672" s="16" t="s">
        <v>196</v>
      </c>
      <c r="C672" s="16" t="s">
        <v>356</v>
      </c>
      <c r="D672" s="16" t="s">
        <v>134</v>
      </c>
      <c r="E672" s="16" t="s">
        <v>67</v>
      </c>
      <c r="F672" s="16" t="s">
        <v>131</v>
      </c>
      <c r="G672" s="16" t="s">
        <v>124</v>
      </c>
      <c r="H672" t="s">
        <v>846</v>
      </c>
      <c r="I672" s="16" t="s">
        <v>85</v>
      </c>
      <c r="J672" s="17" t="s">
        <v>85</v>
      </c>
      <c r="K672" s="18">
        <v>32665</v>
      </c>
      <c r="L672" s="16" t="s">
        <v>98</v>
      </c>
      <c r="M672" s="19">
        <v>528</v>
      </c>
      <c r="N672" s="21"/>
      <c r="O672" s="36">
        <v>126000000</v>
      </c>
      <c r="P672" s="63">
        <f>[1]!EUROCONVERT(O672,"ITL","EUR")</f>
        <v>65073.57</v>
      </c>
    </row>
    <row r="673" spans="1:16" ht="15">
      <c r="A673" s="16" t="s">
        <v>355</v>
      </c>
      <c r="B673" s="16" t="s">
        <v>180</v>
      </c>
      <c r="C673" s="16" t="s">
        <v>356</v>
      </c>
      <c r="D673" s="16" t="s">
        <v>122</v>
      </c>
      <c r="E673" s="16" t="s">
        <v>67</v>
      </c>
      <c r="F673" s="16" t="s">
        <v>131</v>
      </c>
      <c r="G673" s="16" t="s">
        <v>124</v>
      </c>
      <c r="H673" t="s">
        <v>846</v>
      </c>
      <c r="I673" s="16" t="s">
        <v>85</v>
      </c>
      <c r="J673" s="17" t="s">
        <v>85</v>
      </c>
      <c r="K673" s="18">
        <v>32665</v>
      </c>
      <c r="L673" s="16" t="s">
        <v>98</v>
      </c>
      <c r="M673" s="19">
        <v>472</v>
      </c>
      <c r="N673" s="21"/>
      <c r="O673" s="36">
        <v>84000000</v>
      </c>
      <c r="P673" s="63">
        <f>[1]!EUROCONVERT(O673,"ITL","EUR")</f>
        <v>43382.38</v>
      </c>
    </row>
    <row r="674" spans="1:16" ht="15">
      <c r="A674" s="16" t="s">
        <v>355</v>
      </c>
      <c r="B674" s="16" t="s">
        <v>184</v>
      </c>
      <c r="C674" s="16" t="s">
        <v>356</v>
      </c>
      <c r="D674" s="16" t="s">
        <v>160</v>
      </c>
      <c r="E674" s="16" t="s">
        <v>67</v>
      </c>
      <c r="F674" s="16" t="s">
        <v>131</v>
      </c>
      <c r="G674" s="16" t="s">
        <v>124</v>
      </c>
      <c r="H674" t="s">
        <v>846</v>
      </c>
      <c r="I674" s="16" t="s">
        <v>85</v>
      </c>
      <c r="J674" s="17" t="s">
        <v>85</v>
      </c>
      <c r="K674" s="18">
        <v>32665</v>
      </c>
      <c r="L674" s="16" t="s">
        <v>98</v>
      </c>
      <c r="M674" s="19">
        <v>471</v>
      </c>
      <c r="N674" s="21"/>
      <c r="O674" s="36">
        <v>140000000</v>
      </c>
      <c r="P674" s="63">
        <f>[1]!EUROCONVERT(O674,"ITL","EUR")</f>
        <v>72303.97</v>
      </c>
    </row>
    <row r="675" spans="1:16" ht="15">
      <c r="A675" s="16" t="s">
        <v>355</v>
      </c>
      <c r="B675" s="16" t="s">
        <v>185</v>
      </c>
      <c r="C675" s="16" t="s">
        <v>356</v>
      </c>
      <c r="D675" s="16" t="s">
        <v>156</v>
      </c>
      <c r="E675" s="16" t="s">
        <v>67</v>
      </c>
      <c r="F675" s="16" t="s">
        <v>131</v>
      </c>
      <c r="G675" s="16" t="s">
        <v>124</v>
      </c>
      <c r="H675" t="s">
        <v>846</v>
      </c>
      <c r="I675" s="16" t="s">
        <v>85</v>
      </c>
      <c r="J675" s="17" t="s">
        <v>85</v>
      </c>
      <c r="K675" s="18">
        <v>32665</v>
      </c>
      <c r="L675" s="16" t="s">
        <v>98</v>
      </c>
      <c r="M675" s="19">
        <v>521</v>
      </c>
      <c r="N675" s="21"/>
      <c r="O675" s="36">
        <v>140000000</v>
      </c>
      <c r="P675" s="63">
        <f>[1]!EUROCONVERT(O675,"ITL","EUR")</f>
        <v>72303.97</v>
      </c>
    </row>
    <row r="676" spans="1:17" s="81" customFormat="1" ht="16.5">
      <c r="A676" s="20" t="s">
        <v>357</v>
      </c>
      <c r="B676" s="20"/>
      <c r="C676" s="20"/>
      <c r="D676" s="20"/>
      <c r="E676" s="20"/>
      <c r="F676" s="20"/>
      <c r="G676" s="20"/>
      <c r="H676" s="20"/>
      <c r="I676" s="20"/>
      <c r="J676" s="87"/>
      <c r="K676" s="88"/>
      <c r="L676" s="20"/>
      <c r="M676" s="89"/>
      <c r="N676" s="90"/>
      <c r="O676" s="179">
        <f>SUBTOTAL(9,O633:O675)</f>
        <v>5250000000</v>
      </c>
      <c r="P676" s="83">
        <f>[1]!EUROCONVERT(O676,"ITL","EUR")</f>
        <v>2711398.72</v>
      </c>
      <c r="Q676" s="163"/>
    </row>
    <row r="677" spans="1:16" ht="15">
      <c r="A677" s="8" t="s">
        <v>355</v>
      </c>
      <c r="B677" s="8" t="s">
        <v>106</v>
      </c>
      <c r="C677" s="8" t="s">
        <v>356</v>
      </c>
      <c r="D677" s="8" t="s">
        <v>186</v>
      </c>
      <c r="E677" s="8" t="s">
        <v>67</v>
      </c>
      <c r="F677" s="8" t="s">
        <v>108</v>
      </c>
      <c r="G677" s="8" t="s">
        <v>111</v>
      </c>
      <c r="H677" t="s">
        <v>846</v>
      </c>
      <c r="I677" s="8" t="s">
        <v>85</v>
      </c>
      <c r="J677" s="10" t="s">
        <v>85</v>
      </c>
      <c r="K677" s="11">
        <v>32665</v>
      </c>
      <c r="L677" s="8" t="s">
        <v>98</v>
      </c>
      <c r="M677" s="12">
        <v>447</v>
      </c>
      <c r="N677" s="13"/>
      <c r="O677" s="14">
        <v>13860000</v>
      </c>
      <c r="P677" s="63">
        <f>[1]!EUROCONVERT(O677,"ITL","EUR")</f>
        <v>7158.09</v>
      </c>
    </row>
    <row r="678" spans="1:16" ht="15">
      <c r="A678" s="8" t="s">
        <v>355</v>
      </c>
      <c r="B678" s="8" t="s">
        <v>106</v>
      </c>
      <c r="C678" s="8" t="s">
        <v>356</v>
      </c>
      <c r="D678" s="8" t="s">
        <v>184</v>
      </c>
      <c r="E678" s="8" t="s">
        <v>67</v>
      </c>
      <c r="F678" s="8" t="s">
        <v>108</v>
      </c>
      <c r="G678" s="8" t="s">
        <v>111</v>
      </c>
      <c r="H678" t="s">
        <v>846</v>
      </c>
      <c r="I678" s="8" t="s">
        <v>85</v>
      </c>
      <c r="J678" s="10" t="s">
        <v>85</v>
      </c>
      <c r="K678" s="11">
        <v>32665</v>
      </c>
      <c r="L678" s="8" t="s">
        <v>98</v>
      </c>
      <c r="M678" s="12">
        <v>456</v>
      </c>
      <c r="N678" s="13"/>
      <c r="O678" s="14">
        <v>12600000</v>
      </c>
      <c r="P678" s="63">
        <f>[1]!EUROCONVERT(O678,"ITL","EUR")</f>
        <v>6507.36</v>
      </c>
    </row>
    <row r="679" spans="1:16" ht="15">
      <c r="A679" s="8" t="s">
        <v>355</v>
      </c>
      <c r="B679" s="8" t="s">
        <v>106</v>
      </c>
      <c r="C679" s="8" t="s">
        <v>356</v>
      </c>
      <c r="D679" s="8" t="s">
        <v>188</v>
      </c>
      <c r="E679" s="8" t="s">
        <v>67</v>
      </c>
      <c r="F679" s="8" t="s">
        <v>108</v>
      </c>
      <c r="G679" s="8" t="s">
        <v>111</v>
      </c>
      <c r="H679" t="s">
        <v>846</v>
      </c>
      <c r="I679" s="8" t="s">
        <v>85</v>
      </c>
      <c r="J679" s="10" t="s">
        <v>85</v>
      </c>
      <c r="K679" s="11">
        <v>32665</v>
      </c>
      <c r="L679" s="8" t="s">
        <v>98</v>
      </c>
      <c r="M679" s="12">
        <v>455</v>
      </c>
      <c r="N679" s="13"/>
      <c r="O679" s="14">
        <v>12600000</v>
      </c>
      <c r="P679" s="63">
        <f>[1]!EUROCONVERT(O679,"ITL","EUR")</f>
        <v>6507.36</v>
      </c>
    </row>
    <row r="680" spans="1:16" ht="15">
      <c r="A680" s="8" t="s">
        <v>355</v>
      </c>
      <c r="B680" s="8" t="s">
        <v>106</v>
      </c>
      <c r="C680" s="8" t="s">
        <v>356</v>
      </c>
      <c r="D680" s="8" t="s">
        <v>126</v>
      </c>
      <c r="E680" s="8" t="s">
        <v>67</v>
      </c>
      <c r="F680" s="8" t="s">
        <v>108</v>
      </c>
      <c r="G680" s="8" t="s">
        <v>111</v>
      </c>
      <c r="H680" t="s">
        <v>846</v>
      </c>
      <c r="I680" s="8" t="s">
        <v>85</v>
      </c>
      <c r="J680" s="10" t="s">
        <v>85</v>
      </c>
      <c r="K680" s="11">
        <v>32665</v>
      </c>
      <c r="L680" s="8" t="s">
        <v>98</v>
      </c>
      <c r="M680" s="12">
        <v>454</v>
      </c>
      <c r="N680" s="13"/>
      <c r="O680" s="14">
        <v>12600000</v>
      </c>
      <c r="P680" s="63">
        <f>[1]!EUROCONVERT(O680,"ITL","EUR")</f>
        <v>6507.36</v>
      </c>
    </row>
    <row r="681" spans="1:16" ht="15">
      <c r="A681" s="8" t="s">
        <v>355</v>
      </c>
      <c r="B681" s="8" t="s">
        <v>106</v>
      </c>
      <c r="C681" s="8" t="s">
        <v>356</v>
      </c>
      <c r="D681" s="8" t="s">
        <v>196</v>
      </c>
      <c r="E681" s="8" t="s">
        <v>67</v>
      </c>
      <c r="F681" s="8" t="s">
        <v>108</v>
      </c>
      <c r="G681" s="8" t="s">
        <v>111</v>
      </c>
      <c r="H681" t="s">
        <v>846</v>
      </c>
      <c r="I681" s="8" t="s">
        <v>85</v>
      </c>
      <c r="J681" s="10" t="s">
        <v>85</v>
      </c>
      <c r="K681" s="11">
        <v>32665</v>
      </c>
      <c r="L681" s="8" t="s">
        <v>98</v>
      </c>
      <c r="M681" s="12">
        <v>453</v>
      </c>
      <c r="N681" s="13"/>
      <c r="O681" s="14">
        <v>12600000</v>
      </c>
      <c r="P681" s="63">
        <f>[1]!EUROCONVERT(O681,"ITL","EUR")</f>
        <v>6507.36</v>
      </c>
    </row>
    <row r="682" spans="1:16" ht="15">
      <c r="A682" s="8" t="s">
        <v>355</v>
      </c>
      <c r="B682" s="8" t="s">
        <v>106</v>
      </c>
      <c r="C682" s="8" t="s">
        <v>356</v>
      </c>
      <c r="D682" s="8" t="s">
        <v>195</v>
      </c>
      <c r="E682" s="8" t="s">
        <v>67</v>
      </c>
      <c r="F682" s="8" t="s">
        <v>108</v>
      </c>
      <c r="G682" s="8" t="s">
        <v>111</v>
      </c>
      <c r="H682" t="s">
        <v>846</v>
      </c>
      <c r="I682" s="8" t="s">
        <v>85</v>
      </c>
      <c r="J682" s="10" t="s">
        <v>85</v>
      </c>
      <c r="K682" s="11">
        <v>32665</v>
      </c>
      <c r="L682" s="8" t="s">
        <v>98</v>
      </c>
      <c r="M682" s="12">
        <v>452</v>
      </c>
      <c r="N682" s="13"/>
      <c r="O682" s="14">
        <v>15120000</v>
      </c>
      <c r="P682" s="63">
        <f>[1]!EUROCONVERT(O682,"ITL","EUR")</f>
        <v>7808.83</v>
      </c>
    </row>
    <row r="683" spans="1:16" ht="15">
      <c r="A683" s="8" t="s">
        <v>355</v>
      </c>
      <c r="B683" s="8" t="s">
        <v>106</v>
      </c>
      <c r="C683" s="8" t="s">
        <v>356</v>
      </c>
      <c r="D683" s="8" t="s">
        <v>185</v>
      </c>
      <c r="E683" s="8" t="s">
        <v>67</v>
      </c>
      <c r="F683" s="8" t="s">
        <v>108</v>
      </c>
      <c r="G683" s="8" t="s">
        <v>111</v>
      </c>
      <c r="H683" t="s">
        <v>846</v>
      </c>
      <c r="I683" s="8" t="s">
        <v>85</v>
      </c>
      <c r="J683" s="10" t="s">
        <v>85</v>
      </c>
      <c r="K683" s="11">
        <v>32665</v>
      </c>
      <c r="L683" s="8" t="s">
        <v>98</v>
      </c>
      <c r="M683" s="12">
        <v>451</v>
      </c>
      <c r="N683" s="13"/>
      <c r="O683" s="14">
        <v>13860000</v>
      </c>
      <c r="P683" s="63">
        <f>[1]!EUROCONVERT(O683,"ITL","EUR")</f>
        <v>7158.09</v>
      </c>
    </row>
    <row r="684" spans="1:16" ht="15">
      <c r="A684" s="8" t="s">
        <v>355</v>
      </c>
      <c r="B684" s="8" t="s">
        <v>106</v>
      </c>
      <c r="C684" s="8" t="s">
        <v>356</v>
      </c>
      <c r="D684" s="8" t="s">
        <v>181</v>
      </c>
      <c r="E684" s="8" t="s">
        <v>67</v>
      </c>
      <c r="F684" s="8" t="s">
        <v>108</v>
      </c>
      <c r="G684" s="8" t="s">
        <v>111</v>
      </c>
      <c r="H684" t="s">
        <v>846</v>
      </c>
      <c r="I684" s="8" t="s">
        <v>85</v>
      </c>
      <c r="J684" s="10" t="s">
        <v>85</v>
      </c>
      <c r="K684" s="11">
        <v>32665</v>
      </c>
      <c r="L684" s="8" t="s">
        <v>98</v>
      </c>
      <c r="M684" s="12">
        <v>450</v>
      </c>
      <c r="N684" s="13"/>
      <c r="O684" s="14">
        <v>15120000</v>
      </c>
      <c r="P684" s="63">
        <f>[1]!EUROCONVERT(O684,"ITL","EUR")</f>
        <v>7808.83</v>
      </c>
    </row>
    <row r="685" spans="1:16" ht="15">
      <c r="A685" s="8" t="s">
        <v>355</v>
      </c>
      <c r="B685" s="8" t="s">
        <v>106</v>
      </c>
      <c r="C685" s="8" t="s">
        <v>356</v>
      </c>
      <c r="D685" s="8" t="s">
        <v>194</v>
      </c>
      <c r="E685" s="8" t="s">
        <v>67</v>
      </c>
      <c r="F685" s="8" t="s">
        <v>108</v>
      </c>
      <c r="G685" s="8" t="s">
        <v>111</v>
      </c>
      <c r="H685" t="s">
        <v>846</v>
      </c>
      <c r="I685" s="8" t="s">
        <v>85</v>
      </c>
      <c r="J685" s="10" t="s">
        <v>85</v>
      </c>
      <c r="K685" s="11">
        <v>32665</v>
      </c>
      <c r="L685" s="8" t="s">
        <v>98</v>
      </c>
      <c r="M685" s="12">
        <v>448</v>
      </c>
      <c r="N685" s="13"/>
      <c r="O685" s="14">
        <v>13860000</v>
      </c>
      <c r="P685" s="63">
        <f>[1]!EUROCONVERT(O685,"ITL","EUR")</f>
        <v>7158.09</v>
      </c>
    </row>
    <row r="686" spans="1:16" ht="15">
      <c r="A686" s="8" t="s">
        <v>355</v>
      </c>
      <c r="B686" s="8" t="s">
        <v>106</v>
      </c>
      <c r="C686" s="8" t="s">
        <v>356</v>
      </c>
      <c r="D686" s="8" t="s">
        <v>193</v>
      </c>
      <c r="E686" s="8" t="s">
        <v>67</v>
      </c>
      <c r="F686" s="8" t="s">
        <v>108</v>
      </c>
      <c r="G686" s="8" t="s">
        <v>111</v>
      </c>
      <c r="H686" t="s">
        <v>846</v>
      </c>
      <c r="I686" s="8" t="s">
        <v>85</v>
      </c>
      <c r="J686" s="10" t="s">
        <v>85</v>
      </c>
      <c r="K686" s="11">
        <v>32665</v>
      </c>
      <c r="L686" s="8" t="s">
        <v>98</v>
      </c>
      <c r="M686" s="12">
        <v>445</v>
      </c>
      <c r="N686" s="13"/>
      <c r="O686" s="14">
        <v>13860000</v>
      </c>
      <c r="P686" s="63">
        <f>[1]!EUROCONVERT(O686,"ITL","EUR")</f>
        <v>7158.09</v>
      </c>
    </row>
    <row r="687" spans="1:16" ht="15">
      <c r="A687" s="8" t="s">
        <v>355</v>
      </c>
      <c r="B687" s="8" t="s">
        <v>106</v>
      </c>
      <c r="C687" s="8" t="s">
        <v>356</v>
      </c>
      <c r="D687" s="8" t="s">
        <v>191</v>
      </c>
      <c r="E687" s="8" t="s">
        <v>67</v>
      </c>
      <c r="F687" s="8" t="s">
        <v>108</v>
      </c>
      <c r="G687" s="8" t="s">
        <v>111</v>
      </c>
      <c r="H687" t="s">
        <v>846</v>
      </c>
      <c r="I687" s="8" t="s">
        <v>85</v>
      </c>
      <c r="J687" s="10" t="s">
        <v>85</v>
      </c>
      <c r="K687" s="11">
        <v>32665</v>
      </c>
      <c r="L687" s="8" t="s">
        <v>98</v>
      </c>
      <c r="M687" s="12">
        <v>443</v>
      </c>
      <c r="N687" s="13"/>
      <c r="O687" s="14">
        <v>13860000</v>
      </c>
      <c r="P687" s="63">
        <f>[1]!EUROCONVERT(O687,"ITL","EUR")</f>
        <v>7158.09</v>
      </c>
    </row>
    <row r="688" spans="1:16" ht="15">
      <c r="A688" s="8" t="s">
        <v>355</v>
      </c>
      <c r="B688" s="8" t="s">
        <v>106</v>
      </c>
      <c r="C688" s="8" t="s">
        <v>356</v>
      </c>
      <c r="D688" s="8" t="s">
        <v>90</v>
      </c>
      <c r="E688" s="8" t="s">
        <v>67</v>
      </c>
      <c r="F688" s="8" t="s">
        <v>108</v>
      </c>
      <c r="G688" s="8" t="s">
        <v>111</v>
      </c>
      <c r="H688" t="s">
        <v>846</v>
      </c>
      <c r="I688" s="8" t="s">
        <v>85</v>
      </c>
      <c r="J688" s="10" t="s">
        <v>85</v>
      </c>
      <c r="K688" s="11">
        <v>32665</v>
      </c>
      <c r="L688" s="8" t="s">
        <v>98</v>
      </c>
      <c r="M688" s="12">
        <v>442</v>
      </c>
      <c r="N688" s="13"/>
      <c r="O688" s="14">
        <v>13860000</v>
      </c>
      <c r="P688" s="63">
        <f>[1]!EUROCONVERT(O688,"ITL","EUR")</f>
        <v>7158.09</v>
      </c>
    </row>
    <row r="689" spans="1:16" ht="15">
      <c r="A689" s="8" t="s">
        <v>355</v>
      </c>
      <c r="B689" s="8" t="s">
        <v>181</v>
      </c>
      <c r="C689" s="8" t="s">
        <v>356</v>
      </c>
      <c r="D689" s="8" t="s">
        <v>177</v>
      </c>
      <c r="E689" s="8" t="s">
        <v>67</v>
      </c>
      <c r="F689" s="8" t="s">
        <v>373</v>
      </c>
      <c r="G689" s="8" t="s">
        <v>374</v>
      </c>
      <c r="H689" t="s">
        <v>846</v>
      </c>
      <c r="I689" s="8" t="s">
        <v>85</v>
      </c>
      <c r="J689" s="10" t="s">
        <v>85</v>
      </c>
      <c r="K689" s="11">
        <v>32665</v>
      </c>
      <c r="L689" s="8" t="s">
        <v>98</v>
      </c>
      <c r="M689" s="12">
        <v>393</v>
      </c>
      <c r="N689" s="13"/>
      <c r="O689" s="14">
        <v>4560000</v>
      </c>
      <c r="P689" s="63">
        <f>[1]!EUROCONVERT(O689,"ITL","EUR")</f>
        <v>2355.04</v>
      </c>
    </row>
    <row r="690" spans="1:16" ht="15">
      <c r="A690" s="8" t="s">
        <v>355</v>
      </c>
      <c r="B690" s="8" t="s">
        <v>106</v>
      </c>
      <c r="C690" s="8" t="s">
        <v>356</v>
      </c>
      <c r="D690" s="8" t="s">
        <v>167</v>
      </c>
      <c r="E690" s="8" t="s">
        <v>67</v>
      </c>
      <c r="F690" s="8" t="s">
        <v>373</v>
      </c>
      <c r="G690" s="8" t="s">
        <v>374</v>
      </c>
      <c r="H690" t="s">
        <v>846</v>
      </c>
      <c r="I690" s="8" t="s">
        <v>85</v>
      </c>
      <c r="J690" s="10" t="s">
        <v>85</v>
      </c>
      <c r="K690" s="11">
        <v>32665</v>
      </c>
      <c r="L690" s="8" t="s">
        <v>98</v>
      </c>
      <c r="M690" s="12">
        <v>392</v>
      </c>
      <c r="N690" s="13"/>
      <c r="O690" s="14">
        <v>1900000</v>
      </c>
      <c r="P690" s="63">
        <f>[1]!EUROCONVERT(O690,"ITL","EUR")</f>
        <v>981.27</v>
      </c>
    </row>
    <row r="691" spans="1:16" ht="15">
      <c r="A691" s="8" t="s">
        <v>355</v>
      </c>
      <c r="B691" s="8" t="s">
        <v>106</v>
      </c>
      <c r="C691" s="8" t="s">
        <v>356</v>
      </c>
      <c r="D691" s="8" t="s">
        <v>163</v>
      </c>
      <c r="E691" s="8" t="s">
        <v>67</v>
      </c>
      <c r="F691" s="8" t="s">
        <v>373</v>
      </c>
      <c r="G691" s="8" t="s">
        <v>374</v>
      </c>
      <c r="H691" t="s">
        <v>846</v>
      </c>
      <c r="I691" s="8" t="s">
        <v>85</v>
      </c>
      <c r="J691" s="10" t="s">
        <v>85</v>
      </c>
      <c r="K691" s="11">
        <v>32665</v>
      </c>
      <c r="L691" s="8" t="s">
        <v>98</v>
      </c>
      <c r="M691" s="12">
        <v>391</v>
      </c>
      <c r="N691" s="13"/>
      <c r="O691" s="14">
        <v>1900000</v>
      </c>
      <c r="P691" s="63">
        <f>[1]!EUROCONVERT(O691,"ITL","EUR")</f>
        <v>981.27</v>
      </c>
    </row>
    <row r="692" spans="1:16" ht="15">
      <c r="A692" s="8" t="s">
        <v>355</v>
      </c>
      <c r="B692" s="8" t="s">
        <v>106</v>
      </c>
      <c r="C692" s="8" t="s">
        <v>356</v>
      </c>
      <c r="D692" s="8" t="s">
        <v>168</v>
      </c>
      <c r="E692" s="8" t="s">
        <v>67</v>
      </c>
      <c r="F692" s="8" t="s">
        <v>373</v>
      </c>
      <c r="G692" s="8" t="s">
        <v>374</v>
      </c>
      <c r="H692" t="s">
        <v>846</v>
      </c>
      <c r="I692" s="8" t="s">
        <v>85</v>
      </c>
      <c r="J692" s="10" t="s">
        <v>85</v>
      </c>
      <c r="K692" s="11">
        <v>32665</v>
      </c>
      <c r="L692" s="8" t="s">
        <v>98</v>
      </c>
      <c r="M692" s="12">
        <v>390</v>
      </c>
      <c r="N692" s="13"/>
      <c r="O692" s="14">
        <v>1900000</v>
      </c>
      <c r="P692" s="63">
        <f>[1]!EUROCONVERT(O692,"ITL","EUR")</f>
        <v>981.27</v>
      </c>
    </row>
    <row r="693" spans="1:16" ht="15">
      <c r="A693" s="8" t="s">
        <v>355</v>
      </c>
      <c r="B693" s="8" t="s">
        <v>106</v>
      </c>
      <c r="C693" s="8" t="s">
        <v>356</v>
      </c>
      <c r="D693" s="8" t="s">
        <v>187</v>
      </c>
      <c r="E693" s="8" t="s">
        <v>67</v>
      </c>
      <c r="F693" s="8" t="s">
        <v>108</v>
      </c>
      <c r="G693" s="8" t="s">
        <v>111</v>
      </c>
      <c r="H693" t="s">
        <v>846</v>
      </c>
      <c r="I693" s="8" t="s">
        <v>85</v>
      </c>
      <c r="J693" s="10" t="s">
        <v>85</v>
      </c>
      <c r="K693" s="11">
        <v>32665</v>
      </c>
      <c r="L693" s="8" t="s">
        <v>98</v>
      </c>
      <c r="M693" s="12">
        <v>446</v>
      </c>
      <c r="N693" s="13"/>
      <c r="O693" s="14">
        <v>13860000</v>
      </c>
      <c r="P693" s="63">
        <f>[1]!EUROCONVERT(O693,"ITL","EUR")</f>
        <v>7158.09</v>
      </c>
    </row>
    <row r="694" spans="1:16" ht="15">
      <c r="A694" s="8" t="s">
        <v>355</v>
      </c>
      <c r="B694" s="8" t="s">
        <v>106</v>
      </c>
      <c r="C694" s="8" t="s">
        <v>356</v>
      </c>
      <c r="D694" s="8" t="s">
        <v>180</v>
      </c>
      <c r="E694" s="8" t="s">
        <v>67</v>
      </c>
      <c r="F694" s="8" t="s">
        <v>108</v>
      </c>
      <c r="G694" s="8" t="s">
        <v>111</v>
      </c>
      <c r="H694" t="s">
        <v>846</v>
      </c>
      <c r="I694" s="8" t="s">
        <v>85</v>
      </c>
      <c r="J694" s="10" t="s">
        <v>85</v>
      </c>
      <c r="K694" s="11">
        <v>32665</v>
      </c>
      <c r="L694" s="8" t="s">
        <v>98</v>
      </c>
      <c r="M694" s="12">
        <v>457</v>
      </c>
      <c r="N694" s="13"/>
      <c r="O694" s="14">
        <v>12600000</v>
      </c>
      <c r="P694" s="63">
        <f>[1]!EUROCONVERT(O694,"ITL","EUR")</f>
        <v>6507.36</v>
      </c>
    </row>
    <row r="695" spans="1:16" ht="15">
      <c r="A695" s="8" t="s">
        <v>355</v>
      </c>
      <c r="B695" s="8" t="s">
        <v>106</v>
      </c>
      <c r="C695" s="8" t="s">
        <v>356</v>
      </c>
      <c r="D695" s="8" t="s">
        <v>98</v>
      </c>
      <c r="E695" s="8" t="s">
        <v>67</v>
      </c>
      <c r="F695" s="8" t="s">
        <v>108</v>
      </c>
      <c r="G695" s="8" t="s">
        <v>111</v>
      </c>
      <c r="H695" t="s">
        <v>846</v>
      </c>
      <c r="I695" s="8" t="s">
        <v>85</v>
      </c>
      <c r="J695" s="10" t="s">
        <v>85</v>
      </c>
      <c r="K695" s="11">
        <v>32665</v>
      </c>
      <c r="L695" s="8" t="s">
        <v>98</v>
      </c>
      <c r="M695" s="12">
        <v>449</v>
      </c>
      <c r="N695" s="13"/>
      <c r="O695" s="14">
        <v>13860000</v>
      </c>
      <c r="P695" s="63">
        <f>[1]!EUROCONVERT(O695,"ITL","EUR")</f>
        <v>7158.09</v>
      </c>
    </row>
    <row r="696" spans="1:16" ht="15">
      <c r="A696" s="8" t="s">
        <v>355</v>
      </c>
      <c r="B696" s="8" t="s">
        <v>106</v>
      </c>
      <c r="C696" s="8" t="s">
        <v>356</v>
      </c>
      <c r="D696" s="8" t="s">
        <v>207</v>
      </c>
      <c r="E696" s="8" t="s">
        <v>67</v>
      </c>
      <c r="F696" s="8" t="s">
        <v>108</v>
      </c>
      <c r="G696" s="8" t="s">
        <v>111</v>
      </c>
      <c r="H696" t="s">
        <v>846</v>
      </c>
      <c r="I696" s="8" t="s">
        <v>85</v>
      </c>
      <c r="J696" s="10" t="s">
        <v>85</v>
      </c>
      <c r="K696" s="11">
        <v>32665</v>
      </c>
      <c r="L696" s="8" t="s">
        <v>98</v>
      </c>
      <c r="M696" s="12">
        <v>493</v>
      </c>
      <c r="N696" s="13"/>
      <c r="O696" s="14">
        <v>12600000</v>
      </c>
      <c r="P696" s="63">
        <f>[1]!EUROCONVERT(O696,"ITL","EUR")</f>
        <v>6507.36</v>
      </c>
    </row>
    <row r="697" spans="1:16" ht="15">
      <c r="A697" s="8" t="s">
        <v>355</v>
      </c>
      <c r="B697" s="8" t="s">
        <v>106</v>
      </c>
      <c r="C697" s="8" t="s">
        <v>356</v>
      </c>
      <c r="D697" s="8" t="s">
        <v>204</v>
      </c>
      <c r="E697" s="8" t="s">
        <v>67</v>
      </c>
      <c r="F697" s="8" t="s">
        <v>108</v>
      </c>
      <c r="G697" s="8" t="s">
        <v>111</v>
      </c>
      <c r="H697" t="s">
        <v>846</v>
      </c>
      <c r="I697" s="8" t="s">
        <v>85</v>
      </c>
      <c r="J697" s="10" t="s">
        <v>85</v>
      </c>
      <c r="K697" s="11">
        <v>32665</v>
      </c>
      <c r="L697" s="8" t="s">
        <v>98</v>
      </c>
      <c r="M697" s="12">
        <v>496</v>
      </c>
      <c r="N697" s="13"/>
      <c r="O697" s="14">
        <v>12600000</v>
      </c>
      <c r="P697" s="63">
        <f>[1]!EUROCONVERT(O697,"ITL","EUR")</f>
        <v>6507.36</v>
      </c>
    </row>
    <row r="698" spans="1:16" ht="15">
      <c r="A698" s="8" t="s">
        <v>355</v>
      </c>
      <c r="B698" s="8" t="s">
        <v>106</v>
      </c>
      <c r="C698" s="8" t="s">
        <v>356</v>
      </c>
      <c r="D698" s="8" t="s">
        <v>183</v>
      </c>
      <c r="E698" s="8" t="s">
        <v>67</v>
      </c>
      <c r="F698" s="8" t="s">
        <v>108</v>
      </c>
      <c r="G698" s="8" t="s">
        <v>111</v>
      </c>
      <c r="H698" t="s">
        <v>846</v>
      </c>
      <c r="I698" s="8" t="s">
        <v>85</v>
      </c>
      <c r="J698" s="10" t="s">
        <v>85</v>
      </c>
      <c r="K698" s="11">
        <v>32665</v>
      </c>
      <c r="L698" s="8" t="s">
        <v>98</v>
      </c>
      <c r="M698" s="12">
        <v>458</v>
      </c>
      <c r="N698" s="13"/>
      <c r="O698" s="14">
        <v>20160000</v>
      </c>
      <c r="P698" s="63">
        <f>[1]!EUROCONVERT(O698,"ITL","EUR")</f>
        <v>10411.77</v>
      </c>
    </row>
    <row r="699" spans="1:16" ht="15">
      <c r="A699" s="8" t="s">
        <v>355</v>
      </c>
      <c r="B699" s="8" t="s">
        <v>106</v>
      </c>
      <c r="C699" s="8" t="s">
        <v>356</v>
      </c>
      <c r="D699" s="8" t="s">
        <v>206</v>
      </c>
      <c r="E699" s="8" t="s">
        <v>67</v>
      </c>
      <c r="F699" s="8" t="s">
        <v>108</v>
      </c>
      <c r="G699" s="8" t="s">
        <v>111</v>
      </c>
      <c r="H699" t="s">
        <v>846</v>
      </c>
      <c r="I699" s="8" t="s">
        <v>85</v>
      </c>
      <c r="J699" s="10" t="s">
        <v>85</v>
      </c>
      <c r="K699" s="11">
        <v>32665</v>
      </c>
      <c r="L699" s="8" t="s">
        <v>98</v>
      </c>
      <c r="M699" s="12">
        <v>494</v>
      </c>
      <c r="N699" s="13"/>
      <c r="O699" s="14">
        <v>12600000</v>
      </c>
      <c r="P699" s="63">
        <f>[1]!EUROCONVERT(O699,"ITL","EUR")</f>
        <v>6507.36</v>
      </c>
    </row>
    <row r="700" spans="1:16" ht="15">
      <c r="A700" s="8" t="s">
        <v>355</v>
      </c>
      <c r="B700" s="8" t="s">
        <v>106</v>
      </c>
      <c r="C700" s="8" t="s">
        <v>356</v>
      </c>
      <c r="D700" s="8" t="s">
        <v>208</v>
      </c>
      <c r="E700" s="8" t="s">
        <v>67</v>
      </c>
      <c r="F700" s="8" t="s">
        <v>108</v>
      </c>
      <c r="G700" s="8" t="s">
        <v>111</v>
      </c>
      <c r="H700" t="s">
        <v>846</v>
      </c>
      <c r="I700" s="8" t="s">
        <v>85</v>
      </c>
      <c r="J700" s="10" t="s">
        <v>85</v>
      </c>
      <c r="K700" s="11">
        <v>32665</v>
      </c>
      <c r="L700" s="8" t="s">
        <v>98</v>
      </c>
      <c r="M700" s="12">
        <v>492</v>
      </c>
      <c r="N700" s="13"/>
      <c r="O700" s="14">
        <v>12600000</v>
      </c>
      <c r="P700" s="63">
        <f>[1]!EUROCONVERT(O700,"ITL","EUR")</f>
        <v>6507.36</v>
      </c>
    </row>
    <row r="701" spans="1:16" ht="15">
      <c r="A701" s="8" t="s">
        <v>355</v>
      </c>
      <c r="B701" s="8" t="s">
        <v>106</v>
      </c>
      <c r="C701" s="8" t="s">
        <v>356</v>
      </c>
      <c r="D701" s="8" t="s">
        <v>221</v>
      </c>
      <c r="E701" s="8" t="s">
        <v>67</v>
      </c>
      <c r="F701" s="8" t="s">
        <v>108</v>
      </c>
      <c r="G701" s="8" t="s">
        <v>111</v>
      </c>
      <c r="H701" t="s">
        <v>846</v>
      </c>
      <c r="I701" s="8" t="s">
        <v>85</v>
      </c>
      <c r="J701" s="10" t="s">
        <v>85</v>
      </c>
      <c r="K701" s="11">
        <v>32665</v>
      </c>
      <c r="L701" s="8" t="s">
        <v>98</v>
      </c>
      <c r="M701" s="12">
        <v>491</v>
      </c>
      <c r="N701" s="13"/>
      <c r="O701" s="14">
        <v>12600000</v>
      </c>
      <c r="P701" s="63">
        <f>[1]!EUROCONVERT(O701,"ITL","EUR")</f>
        <v>6507.36</v>
      </c>
    </row>
    <row r="702" spans="1:16" ht="15">
      <c r="A702" s="8" t="s">
        <v>355</v>
      </c>
      <c r="B702" s="8" t="s">
        <v>106</v>
      </c>
      <c r="C702" s="8" t="s">
        <v>356</v>
      </c>
      <c r="D702" s="8" t="s">
        <v>192</v>
      </c>
      <c r="E702" s="8" t="s">
        <v>67</v>
      </c>
      <c r="F702" s="8" t="s">
        <v>108</v>
      </c>
      <c r="G702" s="8" t="s">
        <v>111</v>
      </c>
      <c r="H702" t="s">
        <v>846</v>
      </c>
      <c r="I702" s="8" t="s">
        <v>85</v>
      </c>
      <c r="J702" s="10" t="s">
        <v>85</v>
      </c>
      <c r="K702" s="11">
        <v>32665</v>
      </c>
      <c r="L702" s="8" t="s">
        <v>98</v>
      </c>
      <c r="M702" s="12">
        <v>444</v>
      </c>
      <c r="N702" s="13"/>
      <c r="O702" s="14">
        <v>13860000</v>
      </c>
      <c r="P702" s="63">
        <f>[1]!EUROCONVERT(O702,"ITL","EUR")</f>
        <v>7158.09</v>
      </c>
    </row>
    <row r="703" spans="1:16" ht="15">
      <c r="A703" s="8" t="s">
        <v>355</v>
      </c>
      <c r="B703" s="8" t="s">
        <v>106</v>
      </c>
      <c r="C703" s="8" t="s">
        <v>356</v>
      </c>
      <c r="D703" s="8" t="s">
        <v>224</v>
      </c>
      <c r="E703" s="8" t="s">
        <v>67</v>
      </c>
      <c r="F703" s="8" t="s">
        <v>108</v>
      </c>
      <c r="G703" s="8" t="s">
        <v>111</v>
      </c>
      <c r="H703" t="s">
        <v>846</v>
      </c>
      <c r="I703" s="8" t="s">
        <v>85</v>
      </c>
      <c r="J703" s="10" t="s">
        <v>85</v>
      </c>
      <c r="K703" s="11">
        <v>32665</v>
      </c>
      <c r="L703" s="8" t="s">
        <v>98</v>
      </c>
      <c r="M703" s="12">
        <v>490</v>
      </c>
      <c r="N703" s="13"/>
      <c r="O703" s="14">
        <v>13860000</v>
      </c>
      <c r="P703" s="63">
        <f>[1]!EUROCONVERT(O703,"ITL","EUR")</f>
        <v>7158.09</v>
      </c>
    </row>
    <row r="704" spans="1:16" ht="15">
      <c r="A704" s="8" t="s">
        <v>355</v>
      </c>
      <c r="B704" s="8" t="s">
        <v>106</v>
      </c>
      <c r="C704" s="8" t="s">
        <v>356</v>
      </c>
      <c r="D704" s="8" t="s">
        <v>203</v>
      </c>
      <c r="E704" s="8" t="s">
        <v>67</v>
      </c>
      <c r="F704" s="8" t="s">
        <v>108</v>
      </c>
      <c r="G704" s="8" t="s">
        <v>111</v>
      </c>
      <c r="H704" t="s">
        <v>846</v>
      </c>
      <c r="I704" s="8" t="s">
        <v>85</v>
      </c>
      <c r="J704" s="10" t="s">
        <v>85</v>
      </c>
      <c r="K704" s="11">
        <v>32665</v>
      </c>
      <c r="L704" s="8" t="s">
        <v>98</v>
      </c>
      <c r="M704" s="12">
        <v>497</v>
      </c>
      <c r="N704" s="13"/>
      <c r="O704" s="14">
        <v>12600000</v>
      </c>
      <c r="P704" s="63">
        <f>[1]!EUROCONVERT(O704,"ITL","EUR")</f>
        <v>6507.36</v>
      </c>
    </row>
    <row r="705" spans="1:16" ht="15">
      <c r="A705" s="8" t="s">
        <v>355</v>
      </c>
      <c r="B705" s="8" t="s">
        <v>106</v>
      </c>
      <c r="C705" s="8" t="s">
        <v>356</v>
      </c>
      <c r="D705" s="8" t="s">
        <v>222</v>
      </c>
      <c r="E705" s="8" t="s">
        <v>67</v>
      </c>
      <c r="F705" s="8" t="s">
        <v>108</v>
      </c>
      <c r="G705" s="8" t="s">
        <v>111</v>
      </c>
      <c r="H705" t="s">
        <v>846</v>
      </c>
      <c r="I705" s="8" t="s">
        <v>85</v>
      </c>
      <c r="J705" s="10" t="s">
        <v>85</v>
      </c>
      <c r="K705" s="11">
        <v>32665</v>
      </c>
      <c r="L705" s="8" t="s">
        <v>98</v>
      </c>
      <c r="M705" s="12">
        <v>489</v>
      </c>
      <c r="N705" s="13"/>
      <c r="O705" s="14">
        <v>13860000</v>
      </c>
      <c r="P705" s="63">
        <f>[1]!EUROCONVERT(O705,"ITL","EUR")</f>
        <v>7158.09</v>
      </c>
    </row>
    <row r="706" spans="1:16" ht="15">
      <c r="A706" s="8" t="s">
        <v>355</v>
      </c>
      <c r="B706" s="8" t="s">
        <v>106</v>
      </c>
      <c r="C706" s="8" t="s">
        <v>356</v>
      </c>
      <c r="D706" s="8" t="s">
        <v>219</v>
      </c>
      <c r="E706" s="8" t="s">
        <v>67</v>
      </c>
      <c r="F706" s="8" t="s">
        <v>108</v>
      </c>
      <c r="G706" s="8" t="s">
        <v>111</v>
      </c>
      <c r="H706" t="s">
        <v>846</v>
      </c>
      <c r="I706" s="8" t="s">
        <v>85</v>
      </c>
      <c r="J706" s="10" t="s">
        <v>85</v>
      </c>
      <c r="K706" s="11">
        <v>32665</v>
      </c>
      <c r="L706" s="8" t="s">
        <v>98</v>
      </c>
      <c r="M706" s="12">
        <v>487</v>
      </c>
      <c r="N706" s="13"/>
      <c r="O706" s="14">
        <v>13860000</v>
      </c>
      <c r="P706" s="63">
        <f>[1]!EUROCONVERT(O706,"ITL","EUR")</f>
        <v>7158.09</v>
      </c>
    </row>
    <row r="707" spans="1:16" ht="15">
      <c r="A707" s="8" t="s">
        <v>355</v>
      </c>
      <c r="B707" s="8" t="s">
        <v>106</v>
      </c>
      <c r="C707" s="8" t="s">
        <v>356</v>
      </c>
      <c r="D707" s="8" t="s">
        <v>216</v>
      </c>
      <c r="E707" s="8" t="s">
        <v>67</v>
      </c>
      <c r="F707" s="8" t="s">
        <v>108</v>
      </c>
      <c r="G707" s="8" t="s">
        <v>111</v>
      </c>
      <c r="H707" t="s">
        <v>846</v>
      </c>
      <c r="I707" s="8" t="s">
        <v>85</v>
      </c>
      <c r="J707" s="10" t="s">
        <v>85</v>
      </c>
      <c r="K707" s="11">
        <v>32665</v>
      </c>
      <c r="L707" s="8" t="s">
        <v>98</v>
      </c>
      <c r="M707" s="12">
        <v>486</v>
      </c>
      <c r="N707" s="13"/>
      <c r="O707" s="14">
        <v>13800000</v>
      </c>
      <c r="P707" s="63">
        <f>[1]!EUROCONVERT(O707,"ITL","EUR")</f>
        <v>7127.11</v>
      </c>
    </row>
    <row r="708" spans="1:16" ht="15">
      <c r="A708" s="8" t="s">
        <v>355</v>
      </c>
      <c r="B708" s="8" t="s">
        <v>106</v>
      </c>
      <c r="C708" s="8" t="s">
        <v>356</v>
      </c>
      <c r="D708" s="8" t="s">
        <v>220</v>
      </c>
      <c r="E708" s="8" t="s">
        <v>67</v>
      </c>
      <c r="F708" s="8" t="s">
        <v>108</v>
      </c>
      <c r="G708" s="8" t="s">
        <v>111</v>
      </c>
      <c r="H708" t="s">
        <v>846</v>
      </c>
      <c r="I708" s="8" t="s">
        <v>85</v>
      </c>
      <c r="J708" s="10" t="s">
        <v>85</v>
      </c>
      <c r="K708" s="11">
        <v>32665</v>
      </c>
      <c r="L708" s="8" t="s">
        <v>98</v>
      </c>
      <c r="M708" s="12">
        <v>485</v>
      </c>
      <c r="N708" s="13"/>
      <c r="O708" s="14">
        <v>12600000</v>
      </c>
      <c r="P708" s="63">
        <f>[1]!EUROCONVERT(O708,"ITL","EUR")</f>
        <v>6507.36</v>
      </c>
    </row>
    <row r="709" spans="1:16" ht="15">
      <c r="A709" s="8" t="s">
        <v>355</v>
      </c>
      <c r="B709" s="8" t="s">
        <v>106</v>
      </c>
      <c r="C709" s="8" t="s">
        <v>356</v>
      </c>
      <c r="D709" s="8" t="s">
        <v>244</v>
      </c>
      <c r="E709" s="8" t="s">
        <v>67</v>
      </c>
      <c r="F709" s="8" t="s">
        <v>108</v>
      </c>
      <c r="G709" s="8" t="s">
        <v>111</v>
      </c>
      <c r="H709" t="s">
        <v>846</v>
      </c>
      <c r="I709" s="8" t="s">
        <v>85</v>
      </c>
      <c r="J709" s="10" t="s">
        <v>85</v>
      </c>
      <c r="K709" s="11">
        <v>32665</v>
      </c>
      <c r="L709" s="8" t="s">
        <v>98</v>
      </c>
      <c r="M709" s="12">
        <v>484</v>
      </c>
      <c r="N709" s="13"/>
      <c r="O709" s="14">
        <v>13860000</v>
      </c>
      <c r="P709" s="63">
        <f>[1]!EUROCONVERT(O709,"ITL","EUR")</f>
        <v>7158.09</v>
      </c>
    </row>
    <row r="710" spans="1:16" ht="15">
      <c r="A710" s="8" t="s">
        <v>355</v>
      </c>
      <c r="B710" s="8" t="s">
        <v>106</v>
      </c>
      <c r="C710" s="8" t="s">
        <v>356</v>
      </c>
      <c r="D710" s="8" t="s">
        <v>239</v>
      </c>
      <c r="E710" s="8" t="s">
        <v>67</v>
      </c>
      <c r="F710" s="8" t="s">
        <v>108</v>
      </c>
      <c r="G710" s="8" t="s">
        <v>111</v>
      </c>
      <c r="H710" t="s">
        <v>846</v>
      </c>
      <c r="I710" s="8" t="s">
        <v>85</v>
      </c>
      <c r="J710" s="10" t="s">
        <v>85</v>
      </c>
      <c r="K710" s="11">
        <v>32665</v>
      </c>
      <c r="L710" s="8" t="s">
        <v>98</v>
      </c>
      <c r="M710" s="12">
        <v>483</v>
      </c>
      <c r="N710" s="13"/>
      <c r="O710" s="14">
        <v>13860000</v>
      </c>
      <c r="P710" s="63">
        <f>[1]!EUROCONVERT(O710,"ITL","EUR")</f>
        <v>7158.09</v>
      </c>
    </row>
    <row r="711" spans="1:16" ht="15">
      <c r="A711" s="8" t="s">
        <v>355</v>
      </c>
      <c r="B711" s="8" t="s">
        <v>106</v>
      </c>
      <c r="C711" s="8" t="s">
        <v>356</v>
      </c>
      <c r="D711" s="8" t="s">
        <v>205</v>
      </c>
      <c r="E711" s="8" t="s">
        <v>67</v>
      </c>
      <c r="F711" s="8" t="s">
        <v>108</v>
      </c>
      <c r="G711" s="8" t="s">
        <v>111</v>
      </c>
      <c r="H711" t="s">
        <v>846</v>
      </c>
      <c r="I711" s="8" t="s">
        <v>85</v>
      </c>
      <c r="J711" s="10" t="s">
        <v>85</v>
      </c>
      <c r="K711" s="11">
        <v>32665</v>
      </c>
      <c r="L711" s="8" t="s">
        <v>98</v>
      </c>
      <c r="M711" s="12">
        <v>495</v>
      </c>
      <c r="N711" s="13"/>
      <c r="O711" s="14">
        <v>12600000</v>
      </c>
      <c r="P711" s="63">
        <f>[1]!EUROCONVERT(O711,"ITL","EUR")</f>
        <v>6507.36</v>
      </c>
    </row>
    <row r="712" spans="1:16" ht="15">
      <c r="A712" s="8" t="s">
        <v>355</v>
      </c>
      <c r="B712" s="8" t="s">
        <v>106</v>
      </c>
      <c r="C712" s="8" t="s">
        <v>356</v>
      </c>
      <c r="D712" s="8" t="s">
        <v>241</v>
      </c>
      <c r="E712" s="8" t="s">
        <v>67</v>
      </c>
      <c r="F712" s="8" t="s">
        <v>108</v>
      </c>
      <c r="G712" s="8" t="s">
        <v>111</v>
      </c>
      <c r="H712" t="s">
        <v>846</v>
      </c>
      <c r="I712" s="8" t="s">
        <v>85</v>
      </c>
      <c r="J712" s="10" t="s">
        <v>85</v>
      </c>
      <c r="K712" s="11">
        <v>32665</v>
      </c>
      <c r="L712" s="8" t="s">
        <v>98</v>
      </c>
      <c r="M712" s="12">
        <v>482</v>
      </c>
      <c r="N712" s="13"/>
      <c r="O712" s="14">
        <v>13860000</v>
      </c>
      <c r="P712" s="63">
        <f>[1]!EUROCONVERT(O712,"ITL","EUR")</f>
        <v>7158.09</v>
      </c>
    </row>
    <row r="713" spans="1:16" ht="15">
      <c r="A713" s="8" t="s">
        <v>355</v>
      </c>
      <c r="B713" s="8" t="s">
        <v>106</v>
      </c>
      <c r="C713" s="8" t="s">
        <v>356</v>
      </c>
      <c r="D713" s="8" t="s">
        <v>243</v>
      </c>
      <c r="E713" s="8" t="s">
        <v>67</v>
      </c>
      <c r="F713" s="8" t="s">
        <v>108</v>
      </c>
      <c r="G713" s="8" t="s">
        <v>111</v>
      </c>
      <c r="H713" t="s">
        <v>846</v>
      </c>
      <c r="I713" s="8" t="s">
        <v>85</v>
      </c>
      <c r="J713" s="10" t="s">
        <v>85</v>
      </c>
      <c r="K713" s="11">
        <v>32665</v>
      </c>
      <c r="L713" s="8" t="s">
        <v>98</v>
      </c>
      <c r="M713" s="12">
        <v>481</v>
      </c>
      <c r="N713" s="13"/>
      <c r="O713" s="14">
        <v>13860000</v>
      </c>
      <c r="P713" s="63">
        <f>[1]!EUROCONVERT(O713,"ITL","EUR")</f>
        <v>7158.09</v>
      </c>
    </row>
    <row r="714" spans="1:16" ht="15">
      <c r="A714" s="8" t="s">
        <v>355</v>
      </c>
      <c r="B714" s="8" t="s">
        <v>106</v>
      </c>
      <c r="C714" s="8" t="s">
        <v>356</v>
      </c>
      <c r="D714" s="8" t="s">
        <v>240</v>
      </c>
      <c r="E714" s="8" t="s">
        <v>67</v>
      </c>
      <c r="F714" s="8" t="s">
        <v>108</v>
      </c>
      <c r="G714" s="8" t="s">
        <v>111</v>
      </c>
      <c r="H714" t="s">
        <v>846</v>
      </c>
      <c r="I714" s="8" t="s">
        <v>85</v>
      </c>
      <c r="J714" s="10" t="s">
        <v>85</v>
      </c>
      <c r="K714" s="11">
        <v>32665</v>
      </c>
      <c r="L714" s="8" t="s">
        <v>98</v>
      </c>
      <c r="M714" s="12">
        <v>480</v>
      </c>
      <c r="N714" s="13"/>
      <c r="O714" s="14">
        <v>13860000</v>
      </c>
      <c r="P714" s="63">
        <f>[1]!EUROCONVERT(O714,"ITL","EUR")</f>
        <v>7158.09</v>
      </c>
    </row>
    <row r="715" spans="1:16" ht="15">
      <c r="A715" s="8" t="s">
        <v>355</v>
      </c>
      <c r="B715" s="8" t="s">
        <v>106</v>
      </c>
      <c r="C715" s="8" t="s">
        <v>356</v>
      </c>
      <c r="D715" s="8" t="s">
        <v>225</v>
      </c>
      <c r="E715" s="8" t="s">
        <v>67</v>
      </c>
      <c r="F715" s="8" t="s">
        <v>108</v>
      </c>
      <c r="G715" s="8" t="s">
        <v>111</v>
      </c>
      <c r="H715" t="s">
        <v>846</v>
      </c>
      <c r="I715" s="8" t="s">
        <v>85</v>
      </c>
      <c r="J715" s="10" t="s">
        <v>85</v>
      </c>
      <c r="K715" s="11">
        <v>32665</v>
      </c>
      <c r="L715" s="8" t="s">
        <v>98</v>
      </c>
      <c r="M715" s="12">
        <v>488</v>
      </c>
      <c r="N715" s="13"/>
      <c r="O715" s="14">
        <v>13860000</v>
      </c>
      <c r="P715" s="63">
        <f>[1]!EUROCONVERT(O715,"ITL","EUR")</f>
        <v>7158.09</v>
      </c>
    </row>
    <row r="716" spans="1:17" s="81" customFormat="1" ht="16.5">
      <c r="A716" s="26" t="s">
        <v>357</v>
      </c>
      <c r="B716" s="26"/>
      <c r="C716" s="26"/>
      <c r="D716" s="26"/>
      <c r="E716" s="26"/>
      <c r="F716" s="26"/>
      <c r="G716" s="26"/>
      <c r="H716" s="26"/>
      <c r="I716" s="26"/>
      <c r="J716" s="39"/>
      <c r="K716" s="91"/>
      <c r="L716" s="26"/>
      <c r="M716" s="92"/>
      <c r="N716" s="93"/>
      <c r="O716" s="152">
        <f>SUBTOTAL(9,O677:O715)</f>
        <v>487740000</v>
      </c>
      <c r="P716" s="83">
        <f>[1]!EUROCONVERT(O716,"ITL","EUR")</f>
        <v>251896.69</v>
      </c>
      <c r="Q716" s="163"/>
    </row>
    <row r="717" spans="1:17" s="94" customFormat="1" ht="16.5">
      <c r="A717" s="103" t="s">
        <v>1029</v>
      </c>
      <c r="B717" s="97"/>
      <c r="C717" s="97"/>
      <c r="D717" s="97"/>
      <c r="E717" s="97"/>
      <c r="F717" s="97"/>
      <c r="G717" s="97"/>
      <c r="H717" s="97"/>
      <c r="I717" s="97"/>
      <c r="J717" s="98"/>
      <c r="K717" s="99"/>
      <c r="L717" s="97"/>
      <c r="M717" s="100"/>
      <c r="N717" s="101"/>
      <c r="O717" s="177"/>
      <c r="P717" s="102">
        <f>P716+P676</f>
        <v>2963295.41</v>
      </c>
      <c r="Q717" s="165">
        <v>2963295.41</v>
      </c>
    </row>
    <row r="718" spans="1:16" ht="15">
      <c r="A718" s="20"/>
      <c r="B718" s="16"/>
      <c r="C718" s="16"/>
      <c r="D718" s="16"/>
      <c r="E718" s="16"/>
      <c r="F718" s="16"/>
      <c r="G718" s="16"/>
      <c r="H718" s="16"/>
      <c r="I718" s="16"/>
      <c r="J718" s="17"/>
      <c r="K718" s="18"/>
      <c r="L718" s="16"/>
      <c r="M718" s="19"/>
      <c r="N718" s="21"/>
      <c r="O718" s="36"/>
      <c r="P718" s="63"/>
    </row>
    <row r="719" spans="1:16" ht="15">
      <c r="A719" s="16" t="s">
        <v>358</v>
      </c>
      <c r="B719" s="16" t="s">
        <v>183</v>
      </c>
      <c r="C719" s="16" t="s">
        <v>359</v>
      </c>
      <c r="D719" s="16" t="s">
        <v>183</v>
      </c>
      <c r="E719" s="16" t="s">
        <v>67</v>
      </c>
      <c r="F719" s="16" t="s">
        <v>131</v>
      </c>
      <c r="G719" s="16" t="s">
        <v>124</v>
      </c>
      <c r="H719" t="s">
        <v>846</v>
      </c>
      <c r="I719" s="16" t="s">
        <v>85</v>
      </c>
      <c r="J719" s="17" t="s">
        <v>85</v>
      </c>
      <c r="K719" s="18">
        <v>32665</v>
      </c>
      <c r="L719" s="16" t="s">
        <v>98</v>
      </c>
      <c r="M719" s="19">
        <v>389</v>
      </c>
      <c r="N719" s="21"/>
      <c r="O719" s="36">
        <v>112000000</v>
      </c>
      <c r="P719" s="63">
        <f>[1]!EUROCONVERT(O719,"ITL","EUR")</f>
        <v>57843.17</v>
      </c>
    </row>
    <row r="720" spans="1:16" ht="15">
      <c r="A720" s="16" t="s">
        <v>358</v>
      </c>
      <c r="B720" s="16" t="s">
        <v>188</v>
      </c>
      <c r="C720" s="16" t="s">
        <v>359</v>
      </c>
      <c r="D720" s="16" t="s">
        <v>191</v>
      </c>
      <c r="E720" s="16" t="s">
        <v>67</v>
      </c>
      <c r="F720" s="16" t="s">
        <v>131</v>
      </c>
      <c r="G720" s="16" t="s">
        <v>124</v>
      </c>
      <c r="H720" t="s">
        <v>846</v>
      </c>
      <c r="I720" s="16" t="s">
        <v>85</v>
      </c>
      <c r="J720" s="17" t="s">
        <v>85</v>
      </c>
      <c r="K720" s="18">
        <v>32665</v>
      </c>
      <c r="L720" s="16" t="s">
        <v>98</v>
      </c>
      <c r="M720" s="19">
        <v>439</v>
      </c>
      <c r="N720" s="21"/>
      <c r="O720" s="36">
        <v>112000000</v>
      </c>
      <c r="P720" s="63">
        <f>[1]!EUROCONVERT(O720,"ITL","EUR")</f>
        <v>57843.17</v>
      </c>
    </row>
    <row r="721" spans="1:16" ht="15">
      <c r="A721" s="16" t="s">
        <v>358</v>
      </c>
      <c r="B721" s="16" t="s">
        <v>188</v>
      </c>
      <c r="C721" s="16" t="s">
        <v>359</v>
      </c>
      <c r="D721" s="16" t="s">
        <v>90</v>
      </c>
      <c r="E721" s="16" t="s">
        <v>67</v>
      </c>
      <c r="F721" s="16" t="s">
        <v>131</v>
      </c>
      <c r="G721" s="16" t="s">
        <v>124</v>
      </c>
      <c r="H721" t="s">
        <v>846</v>
      </c>
      <c r="I721" s="16" t="s">
        <v>85</v>
      </c>
      <c r="J721" s="17" t="s">
        <v>85</v>
      </c>
      <c r="K721" s="18">
        <v>32665</v>
      </c>
      <c r="L721" s="16" t="s">
        <v>98</v>
      </c>
      <c r="M721" s="19">
        <v>438</v>
      </c>
      <c r="N721" s="21"/>
      <c r="O721" s="36">
        <v>112000000</v>
      </c>
      <c r="P721" s="63">
        <f>[1]!EUROCONVERT(O721,"ITL","EUR")</f>
        <v>57843.17</v>
      </c>
    </row>
    <row r="722" spans="1:16" ht="15">
      <c r="A722" s="16" t="s">
        <v>358</v>
      </c>
      <c r="B722" s="16" t="s">
        <v>188</v>
      </c>
      <c r="C722" s="16" t="s">
        <v>359</v>
      </c>
      <c r="D722" s="16" t="s">
        <v>203</v>
      </c>
      <c r="E722" s="16" t="s">
        <v>67</v>
      </c>
      <c r="F722" s="16" t="s">
        <v>131</v>
      </c>
      <c r="G722" s="16" t="s">
        <v>124</v>
      </c>
      <c r="H722" t="s">
        <v>846</v>
      </c>
      <c r="I722" s="16" t="s">
        <v>85</v>
      </c>
      <c r="J722" s="17" t="s">
        <v>85</v>
      </c>
      <c r="K722" s="18">
        <v>32665</v>
      </c>
      <c r="L722" s="16" t="s">
        <v>98</v>
      </c>
      <c r="M722" s="19">
        <v>437</v>
      </c>
      <c r="N722" s="21"/>
      <c r="O722" s="36">
        <v>84000000</v>
      </c>
      <c r="P722" s="63">
        <f>[1]!EUROCONVERT(O722,"ITL","EUR")</f>
        <v>43382.38</v>
      </c>
    </row>
    <row r="723" spans="1:16" ht="15">
      <c r="A723" s="16" t="s">
        <v>358</v>
      </c>
      <c r="B723" s="16" t="s">
        <v>180</v>
      </c>
      <c r="C723" s="16" t="s">
        <v>359</v>
      </c>
      <c r="D723" s="16" t="s">
        <v>185</v>
      </c>
      <c r="E723" s="16" t="s">
        <v>67</v>
      </c>
      <c r="F723" s="16" t="s">
        <v>131</v>
      </c>
      <c r="G723" s="16" t="s">
        <v>124</v>
      </c>
      <c r="H723" t="s">
        <v>846</v>
      </c>
      <c r="I723" s="16" t="s">
        <v>85</v>
      </c>
      <c r="J723" s="17" t="s">
        <v>85</v>
      </c>
      <c r="K723" s="18">
        <v>32665</v>
      </c>
      <c r="L723" s="16" t="s">
        <v>98</v>
      </c>
      <c r="M723" s="19">
        <v>382</v>
      </c>
      <c r="N723" s="21"/>
      <c r="O723" s="36">
        <v>84000000</v>
      </c>
      <c r="P723" s="63">
        <f>[1]!EUROCONVERT(O723,"ITL","EUR")</f>
        <v>43382.38</v>
      </c>
    </row>
    <row r="724" spans="1:16" ht="15">
      <c r="A724" s="16" t="s">
        <v>358</v>
      </c>
      <c r="B724" s="16" t="s">
        <v>188</v>
      </c>
      <c r="C724" s="16" t="s">
        <v>359</v>
      </c>
      <c r="D724" s="16" t="s">
        <v>204</v>
      </c>
      <c r="E724" s="16" t="s">
        <v>67</v>
      </c>
      <c r="F724" s="16" t="s">
        <v>131</v>
      </c>
      <c r="G724" s="16" t="s">
        <v>124</v>
      </c>
      <c r="H724" t="s">
        <v>846</v>
      </c>
      <c r="I724" s="16" t="s">
        <v>85</v>
      </c>
      <c r="J724" s="17" t="s">
        <v>85</v>
      </c>
      <c r="K724" s="18">
        <v>32665</v>
      </c>
      <c r="L724" s="16" t="s">
        <v>98</v>
      </c>
      <c r="M724" s="19">
        <v>436</v>
      </c>
      <c r="N724" s="21"/>
      <c r="O724" s="36">
        <v>140000000</v>
      </c>
      <c r="P724" s="63">
        <f>[1]!EUROCONVERT(O724,"ITL","EUR")</f>
        <v>72303.97</v>
      </c>
    </row>
    <row r="725" spans="1:16" ht="15">
      <c r="A725" s="16" t="s">
        <v>358</v>
      </c>
      <c r="B725" s="16" t="s">
        <v>184</v>
      </c>
      <c r="C725" s="16" t="s">
        <v>359</v>
      </c>
      <c r="D725" s="16" t="s">
        <v>192</v>
      </c>
      <c r="E725" s="16" t="s">
        <v>67</v>
      </c>
      <c r="F725" s="16" t="s">
        <v>131</v>
      </c>
      <c r="G725" s="16" t="s">
        <v>124</v>
      </c>
      <c r="H725" t="s">
        <v>846</v>
      </c>
      <c r="I725" s="16" t="s">
        <v>85</v>
      </c>
      <c r="J725" s="17" t="s">
        <v>85</v>
      </c>
      <c r="K725" s="18">
        <v>32665</v>
      </c>
      <c r="L725" s="16" t="s">
        <v>98</v>
      </c>
      <c r="M725" s="19">
        <v>498</v>
      </c>
      <c r="N725" s="21"/>
      <c r="O725" s="36">
        <v>112000000</v>
      </c>
      <c r="P725" s="63">
        <f>[1]!EUROCONVERT(O725,"ITL","EUR")</f>
        <v>57843.17</v>
      </c>
    </row>
    <row r="726" spans="1:16" ht="15">
      <c r="A726" s="16" t="s">
        <v>358</v>
      </c>
      <c r="B726" s="16" t="s">
        <v>188</v>
      </c>
      <c r="C726" s="16" t="s">
        <v>359</v>
      </c>
      <c r="D726" s="16" t="s">
        <v>205</v>
      </c>
      <c r="E726" s="16" t="s">
        <v>67</v>
      </c>
      <c r="F726" s="16" t="s">
        <v>131</v>
      </c>
      <c r="G726" s="16" t="s">
        <v>124</v>
      </c>
      <c r="H726" t="s">
        <v>846</v>
      </c>
      <c r="I726" s="16" t="s">
        <v>85</v>
      </c>
      <c r="J726" s="17" t="s">
        <v>85</v>
      </c>
      <c r="K726" s="18">
        <v>32665</v>
      </c>
      <c r="L726" s="16" t="s">
        <v>98</v>
      </c>
      <c r="M726" s="19">
        <v>435</v>
      </c>
      <c r="N726" s="21"/>
      <c r="O726" s="36">
        <v>112000000</v>
      </c>
      <c r="P726" s="63">
        <f>[1]!EUROCONVERT(O726,"ITL","EUR")</f>
        <v>57843.17</v>
      </c>
    </row>
    <row r="727" spans="1:16" ht="15">
      <c r="A727" s="16" t="s">
        <v>358</v>
      </c>
      <c r="B727" s="16" t="s">
        <v>183</v>
      </c>
      <c r="C727" s="16" t="s">
        <v>359</v>
      </c>
      <c r="D727" s="16" t="s">
        <v>180</v>
      </c>
      <c r="E727" s="16" t="s">
        <v>67</v>
      </c>
      <c r="F727" s="16" t="s">
        <v>131</v>
      </c>
      <c r="G727" s="16" t="s">
        <v>124</v>
      </c>
      <c r="H727" t="s">
        <v>846</v>
      </c>
      <c r="I727" s="16" t="s">
        <v>85</v>
      </c>
      <c r="J727" s="17" t="s">
        <v>85</v>
      </c>
      <c r="K727" s="18">
        <v>32665</v>
      </c>
      <c r="L727" s="16" t="s">
        <v>98</v>
      </c>
      <c r="M727" s="19">
        <v>388</v>
      </c>
      <c r="N727" s="21"/>
      <c r="O727" s="36">
        <v>112000000</v>
      </c>
      <c r="P727" s="63">
        <f>[1]!EUROCONVERT(O727,"ITL","EUR")</f>
        <v>57843.17</v>
      </c>
    </row>
    <row r="728" spans="1:16" ht="15">
      <c r="A728" s="16" t="s">
        <v>358</v>
      </c>
      <c r="B728" s="16" t="s">
        <v>183</v>
      </c>
      <c r="C728" s="16" t="s">
        <v>359</v>
      </c>
      <c r="D728" s="16" t="s">
        <v>184</v>
      </c>
      <c r="E728" s="16" t="s">
        <v>67</v>
      </c>
      <c r="F728" s="16" t="s">
        <v>131</v>
      </c>
      <c r="G728" s="16" t="s">
        <v>124</v>
      </c>
      <c r="H728" t="s">
        <v>846</v>
      </c>
      <c r="I728" s="16" t="s">
        <v>85</v>
      </c>
      <c r="J728" s="17" t="s">
        <v>85</v>
      </c>
      <c r="K728" s="18">
        <v>32665</v>
      </c>
      <c r="L728" s="16" t="s">
        <v>98</v>
      </c>
      <c r="M728" s="19">
        <v>387</v>
      </c>
      <c r="N728" s="21"/>
      <c r="O728" s="36">
        <v>84000000</v>
      </c>
      <c r="P728" s="63">
        <f>[1]!EUROCONVERT(O728,"ITL","EUR")</f>
        <v>43382.38</v>
      </c>
    </row>
    <row r="729" spans="1:16" ht="15">
      <c r="A729" s="16" t="s">
        <v>358</v>
      </c>
      <c r="B729" s="16" t="s">
        <v>183</v>
      </c>
      <c r="C729" s="16" t="s">
        <v>359</v>
      </c>
      <c r="D729" s="16" t="s">
        <v>188</v>
      </c>
      <c r="E729" s="16" t="s">
        <v>67</v>
      </c>
      <c r="F729" s="16" t="s">
        <v>131</v>
      </c>
      <c r="G729" s="16" t="s">
        <v>124</v>
      </c>
      <c r="H729" t="s">
        <v>846</v>
      </c>
      <c r="I729" s="16" t="s">
        <v>85</v>
      </c>
      <c r="J729" s="17" t="s">
        <v>85</v>
      </c>
      <c r="K729" s="18">
        <v>32665</v>
      </c>
      <c r="L729" s="16" t="s">
        <v>98</v>
      </c>
      <c r="M729" s="19">
        <v>386</v>
      </c>
      <c r="N729" s="21"/>
      <c r="O729" s="36">
        <v>140000000</v>
      </c>
      <c r="P729" s="63">
        <f>[1]!EUROCONVERT(O729,"ITL","EUR")</f>
        <v>72303.97</v>
      </c>
    </row>
    <row r="730" spans="1:16" ht="15">
      <c r="A730" s="16" t="s">
        <v>358</v>
      </c>
      <c r="B730" s="16" t="s">
        <v>183</v>
      </c>
      <c r="C730" s="16" t="s">
        <v>359</v>
      </c>
      <c r="D730" s="16" t="s">
        <v>126</v>
      </c>
      <c r="E730" s="16" t="s">
        <v>67</v>
      </c>
      <c r="F730" s="16" t="s">
        <v>131</v>
      </c>
      <c r="G730" s="16" t="s">
        <v>124</v>
      </c>
      <c r="H730" t="s">
        <v>846</v>
      </c>
      <c r="I730" s="16" t="s">
        <v>85</v>
      </c>
      <c r="J730" s="17" t="s">
        <v>85</v>
      </c>
      <c r="K730" s="18">
        <v>32665</v>
      </c>
      <c r="L730" s="16" t="s">
        <v>98</v>
      </c>
      <c r="M730" s="19">
        <v>385</v>
      </c>
      <c r="N730" s="21"/>
      <c r="O730" s="36">
        <v>112000000</v>
      </c>
      <c r="P730" s="63">
        <f>[1]!EUROCONVERT(O730,"ITL","EUR")</f>
        <v>57843.17</v>
      </c>
    </row>
    <row r="731" spans="1:16" ht="15">
      <c r="A731" s="16" t="s">
        <v>358</v>
      </c>
      <c r="B731" s="16" t="s">
        <v>184</v>
      </c>
      <c r="C731" s="16" t="s">
        <v>359</v>
      </c>
      <c r="D731" s="16" t="s">
        <v>193</v>
      </c>
      <c r="E731" s="16" t="s">
        <v>67</v>
      </c>
      <c r="F731" s="16" t="s">
        <v>131</v>
      </c>
      <c r="G731" s="16" t="s">
        <v>124</v>
      </c>
      <c r="H731" t="s">
        <v>846</v>
      </c>
      <c r="I731" s="16" t="s">
        <v>85</v>
      </c>
      <c r="J731" s="17" t="s">
        <v>85</v>
      </c>
      <c r="K731" s="18">
        <v>32665</v>
      </c>
      <c r="L731" s="16" t="s">
        <v>98</v>
      </c>
      <c r="M731" s="19">
        <v>499</v>
      </c>
      <c r="N731" s="21"/>
      <c r="O731" s="36">
        <v>140000000</v>
      </c>
      <c r="P731" s="63">
        <f>[1]!EUROCONVERT(O731,"ITL","EUR")</f>
        <v>72303.97</v>
      </c>
    </row>
    <row r="732" spans="1:16" ht="15">
      <c r="A732" s="16" t="s">
        <v>358</v>
      </c>
      <c r="B732" s="16" t="s">
        <v>180</v>
      </c>
      <c r="C732" s="16" t="s">
        <v>359</v>
      </c>
      <c r="D732" s="16" t="s">
        <v>195</v>
      </c>
      <c r="E732" s="16" t="s">
        <v>67</v>
      </c>
      <c r="F732" s="16" t="s">
        <v>131</v>
      </c>
      <c r="G732" s="16" t="s">
        <v>124</v>
      </c>
      <c r="H732" t="s">
        <v>846</v>
      </c>
      <c r="I732" s="16" t="s">
        <v>85</v>
      </c>
      <c r="J732" s="17" t="s">
        <v>85</v>
      </c>
      <c r="K732" s="18">
        <v>32665</v>
      </c>
      <c r="L732" s="16" t="s">
        <v>98</v>
      </c>
      <c r="M732" s="19">
        <v>383</v>
      </c>
      <c r="N732" s="21"/>
      <c r="O732" s="36">
        <v>112000000</v>
      </c>
      <c r="P732" s="63">
        <f>[1]!EUROCONVERT(O732,"ITL","EUR")</f>
        <v>57843.17</v>
      </c>
    </row>
    <row r="733" spans="1:16" ht="15">
      <c r="A733" s="16" t="s">
        <v>358</v>
      </c>
      <c r="B733" s="16" t="s">
        <v>180</v>
      </c>
      <c r="C733" s="16" t="s">
        <v>359</v>
      </c>
      <c r="D733" s="16" t="s">
        <v>196</v>
      </c>
      <c r="E733" s="16" t="s">
        <v>67</v>
      </c>
      <c r="F733" s="16" t="s">
        <v>131</v>
      </c>
      <c r="G733" s="16" t="s">
        <v>124</v>
      </c>
      <c r="H733" t="s">
        <v>846</v>
      </c>
      <c r="I733" s="16" t="s">
        <v>85</v>
      </c>
      <c r="J733" s="17" t="s">
        <v>85</v>
      </c>
      <c r="K733" s="18">
        <v>32665</v>
      </c>
      <c r="L733" s="16" t="s">
        <v>98</v>
      </c>
      <c r="M733" s="19">
        <v>507</v>
      </c>
      <c r="N733" s="21"/>
      <c r="O733" s="36">
        <v>112000000</v>
      </c>
      <c r="P733" s="63">
        <f>[1]!EUROCONVERT(O733,"ITL","EUR")</f>
        <v>57843.17</v>
      </c>
    </row>
    <row r="734" spans="1:16" ht="15">
      <c r="A734" s="16" t="s">
        <v>358</v>
      </c>
      <c r="B734" s="16" t="s">
        <v>180</v>
      </c>
      <c r="C734" s="16" t="s">
        <v>359</v>
      </c>
      <c r="D734" s="16" t="s">
        <v>181</v>
      </c>
      <c r="E734" s="16" t="s">
        <v>67</v>
      </c>
      <c r="F734" s="16" t="s">
        <v>131</v>
      </c>
      <c r="G734" s="16" t="s">
        <v>124</v>
      </c>
      <c r="H734" t="s">
        <v>846</v>
      </c>
      <c r="I734" s="16" t="s">
        <v>85</v>
      </c>
      <c r="J734" s="17" t="s">
        <v>85</v>
      </c>
      <c r="K734" s="18">
        <v>32665</v>
      </c>
      <c r="L734" s="16" t="s">
        <v>98</v>
      </c>
      <c r="M734" s="19">
        <v>381</v>
      </c>
      <c r="N734" s="21"/>
      <c r="O734" s="36">
        <v>140000000</v>
      </c>
      <c r="P734" s="63">
        <f>[1]!EUROCONVERT(O734,"ITL","EUR")</f>
        <v>72303.97</v>
      </c>
    </row>
    <row r="735" spans="1:16" ht="15">
      <c r="A735" s="16" t="s">
        <v>358</v>
      </c>
      <c r="B735" s="16" t="s">
        <v>180</v>
      </c>
      <c r="C735" s="16" t="s">
        <v>359</v>
      </c>
      <c r="D735" s="16" t="s">
        <v>98</v>
      </c>
      <c r="E735" s="16" t="s">
        <v>67</v>
      </c>
      <c r="F735" s="16" t="s">
        <v>131</v>
      </c>
      <c r="G735" s="16" t="s">
        <v>124</v>
      </c>
      <c r="H735" t="s">
        <v>846</v>
      </c>
      <c r="I735" s="16" t="s">
        <v>85</v>
      </c>
      <c r="J735" s="17" t="s">
        <v>85</v>
      </c>
      <c r="K735" s="18">
        <v>32665</v>
      </c>
      <c r="L735" s="16" t="s">
        <v>98</v>
      </c>
      <c r="M735" s="19">
        <v>380</v>
      </c>
      <c r="N735" s="21"/>
      <c r="O735" s="36">
        <v>112000000</v>
      </c>
      <c r="P735" s="63">
        <f>[1]!EUROCONVERT(O735,"ITL","EUR")</f>
        <v>57843.17</v>
      </c>
    </row>
    <row r="736" spans="1:16" ht="15">
      <c r="A736" s="16" t="s">
        <v>358</v>
      </c>
      <c r="B736" s="16" t="s">
        <v>180</v>
      </c>
      <c r="C736" s="16" t="s">
        <v>359</v>
      </c>
      <c r="D736" s="16" t="s">
        <v>196</v>
      </c>
      <c r="E736" s="16" t="s">
        <v>67</v>
      </c>
      <c r="F736" s="16" t="s">
        <v>131</v>
      </c>
      <c r="G736" s="16" t="s">
        <v>124</v>
      </c>
      <c r="H736" t="s">
        <v>846</v>
      </c>
      <c r="I736" s="16" t="s">
        <v>85</v>
      </c>
      <c r="J736" s="17" t="s">
        <v>85</v>
      </c>
      <c r="K736" s="18">
        <v>32665</v>
      </c>
      <c r="L736" s="16" t="s">
        <v>98</v>
      </c>
      <c r="M736" s="19">
        <v>384</v>
      </c>
      <c r="N736" s="21"/>
      <c r="O736" s="36">
        <v>112000000</v>
      </c>
      <c r="P736" s="63">
        <f>[1]!EUROCONVERT(O736,"ITL","EUR")</f>
        <v>57843.17</v>
      </c>
    </row>
    <row r="737" spans="1:16" ht="15">
      <c r="A737" s="16" t="s">
        <v>358</v>
      </c>
      <c r="B737" s="16" t="s">
        <v>183</v>
      </c>
      <c r="C737" s="16" t="s">
        <v>359</v>
      </c>
      <c r="D737" s="16" t="s">
        <v>180</v>
      </c>
      <c r="E737" s="16" t="s">
        <v>67</v>
      </c>
      <c r="F737" s="16" t="s">
        <v>131</v>
      </c>
      <c r="G737" s="16" t="s">
        <v>124</v>
      </c>
      <c r="H737" t="s">
        <v>846</v>
      </c>
      <c r="I737" s="16" t="s">
        <v>85</v>
      </c>
      <c r="J737" s="17" t="s">
        <v>85</v>
      </c>
      <c r="K737" s="18">
        <v>32665</v>
      </c>
      <c r="L737" s="16" t="s">
        <v>98</v>
      </c>
      <c r="M737" s="19">
        <v>511</v>
      </c>
      <c r="N737" s="21"/>
      <c r="O737" s="36">
        <v>112000000</v>
      </c>
      <c r="P737" s="63">
        <f>[1]!EUROCONVERT(O737,"ITL","EUR")</f>
        <v>57843.17</v>
      </c>
    </row>
    <row r="738" spans="1:16" ht="15">
      <c r="A738" s="16" t="s">
        <v>358</v>
      </c>
      <c r="B738" s="16" t="s">
        <v>184</v>
      </c>
      <c r="C738" s="16" t="s">
        <v>359</v>
      </c>
      <c r="D738" s="16" t="s">
        <v>194</v>
      </c>
      <c r="E738" s="16" t="s">
        <v>67</v>
      </c>
      <c r="F738" s="16" t="s">
        <v>131</v>
      </c>
      <c r="G738" s="16" t="s">
        <v>124</v>
      </c>
      <c r="H738" t="s">
        <v>846</v>
      </c>
      <c r="I738" s="16" t="s">
        <v>85</v>
      </c>
      <c r="J738" s="17" t="s">
        <v>85</v>
      </c>
      <c r="K738" s="18">
        <v>32665</v>
      </c>
      <c r="L738" s="16" t="s">
        <v>98</v>
      </c>
      <c r="M738" s="19">
        <v>379</v>
      </c>
      <c r="N738" s="21"/>
      <c r="O738" s="36">
        <v>112000000</v>
      </c>
      <c r="P738" s="63">
        <f>[1]!EUROCONVERT(O738,"ITL","EUR")</f>
        <v>57843.17</v>
      </c>
    </row>
    <row r="739" spans="1:16" ht="15">
      <c r="A739" s="16" t="s">
        <v>358</v>
      </c>
      <c r="B739" s="16" t="s">
        <v>188</v>
      </c>
      <c r="C739" s="16" t="s">
        <v>359</v>
      </c>
      <c r="D739" s="16" t="s">
        <v>191</v>
      </c>
      <c r="E739" s="16" t="s">
        <v>67</v>
      </c>
      <c r="F739" s="16" t="s">
        <v>131</v>
      </c>
      <c r="G739" s="16" t="s">
        <v>124</v>
      </c>
      <c r="H739" t="s">
        <v>846</v>
      </c>
      <c r="I739" s="16" t="s">
        <v>85</v>
      </c>
      <c r="J739" s="17" t="s">
        <v>85</v>
      </c>
      <c r="K739" s="18">
        <v>32665</v>
      </c>
      <c r="L739" s="16" t="s">
        <v>98</v>
      </c>
      <c r="M739" s="19">
        <v>564</v>
      </c>
      <c r="N739" s="21"/>
      <c r="O739" s="36">
        <v>112000000</v>
      </c>
      <c r="P739" s="63">
        <f>[1]!EUROCONVERT(O739,"ITL","EUR")</f>
        <v>57843.17</v>
      </c>
    </row>
    <row r="740" spans="1:16" ht="15">
      <c r="A740" s="16" t="s">
        <v>358</v>
      </c>
      <c r="B740" s="16" t="s">
        <v>188</v>
      </c>
      <c r="C740" s="16" t="s">
        <v>359</v>
      </c>
      <c r="D740" s="16" t="s">
        <v>90</v>
      </c>
      <c r="E740" s="16" t="s">
        <v>67</v>
      </c>
      <c r="F740" s="16" t="s">
        <v>131</v>
      </c>
      <c r="G740" s="16" t="s">
        <v>124</v>
      </c>
      <c r="H740" t="s">
        <v>846</v>
      </c>
      <c r="I740" s="16" t="s">
        <v>85</v>
      </c>
      <c r="J740" s="17" t="s">
        <v>85</v>
      </c>
      <c r="K740" s="18">
        <v>32665</v>
      </c>
      <c r="L740" s="16" t="s">
        <v>98</v>
      </c>
      <c r="M740" s="19">
        <v>563</v>
      </c>
      <c r="N740" s="21"/>
      <c r="O740" s="36">
        <v>112000000</v>
      </c>
      <c r="P740" s="63">
        <f>[1]!EUROCONVERT(O740,"ITL","EUR")</f>
        <v>57843.17</v>
      </c>
    </row>
    <row r="741" spans="1:16" ht="15">
      <c r="A741" s="16" t="s">
        <v>358</v>
      </c>
      <c r="B741" s="16" t="s">
        <v>188</v>
      </c>
      <c r="C741" s="16" t="s">
        <v>359</v>
      </c>
      <c r="D741" s="16" t="s">
        <v>203</v>
      </c>
      <c r="E741" s="16" t="s">
        <v>67</v>
      </c>
      <c r="F741" s="16" t="s">
        <v>131</v>
      </c>
      <c r="G741" s="16" t="s">
        <v>124</v>
      </c>
      <c r="H741" t="s">
        <v>846</v>
      </c>
      <c r="I741" s="16" t="s">
        <v>85</v>
      </c>
      <c r="J741" s="17" t="s">
        <v>85</v>
      </c>
      <c r="K741" s="18">
        <v>32665</v>
      </c>
      <c r="L741" s="16" t="s">
        <v>98</v>
      </c>
      <c r="M741" s="19">
        <v>562</v>
      </c>
      <c r="N741" s="21"/>
      <c r="O741" s="36">
        <v>84000000</v>
      </c>
      <c r="P741" s="63">
        <f>[1]!EUROCONVERT(O741,"ITL","EUR")</f>
        <v>43382.38</v>
      </c>
    </row>
    <row r="742" spans="1:16" ht="15">
      <c r="A742" s="16" t="s">
        <v>358</v>
      </c>
      <c r="B742" s="16" t="s">
        <v>188</v>
      </c>
      <c r="C742" s="16" t="s">
        <v>359</v>
      </c>
      <c r="D742" s="16" t="s">
        <v>204</v>
      </c>
      <c r="E742" s="16" t="s">
        <v>67</v>
      </c>
      <c r="F742" s="16" t="s">
        <v>131</v>
      </c>
      <c r="G742" s="16" t="s">
        <v>124</v>
      </c>
      <c r="H742" t="s">
        <v>846</v>
      </c>
      <c r="I742" s="16" t="s">
        <v>85</v>
      </c>
      <c r="J742" s="17" t="s">
        <v>85</v>
      </c>
      <c r="K742" s="18">
        <v>32665</v>
      </c>
      <c r="L742" s="16" t="s">
        <v>98</v>
      </c>
      <c r="M742" s="19">
        <v>561</v>
      </c>
      <c r="N742" s="21"/>
      <c r="O742" s="36">
        <v>140000000</v>
      </c>
      <c r="P742" s="63">
        <f>[1]!EUROCONVERT(O742,"ITL","EUR")</f>
        <v>72303.97</v>
      </c>
    </row>
    <row r="743" spans="1:16" ht="15">
      <c r="A743" s="16" t="s">
        <v>358</v>
      </c>
      <c r="B743" s="16" t="s">
        <v>180</v>
      </c>
      <c r="C743" s="16" t="s">
        <v>359</v>
      </c>
      <c r="D743" s="16" t="s">
        <v>185</v>
      </c>
      <c r="E743" s="16" t="s">
        <v>67</v>
      </c>
      <c r="F743" s="16" t="s">
        <v>131</v>
      </c>
      <c r="G743" s="16" t="s">
        <v>124</v>
      </c>
      <c r="H743" t="s">
        <v>846</v>
      </c>
      <c r="I743" s="16" t="s">
        <v>85</v>
      </c>
      <c r="J743" s="17" t="s">
        <v>85</v>
      </c>
      <c r="K743" s="18">
        <v>32665</v>
      </c>
      <c r="L743" s="16" t="s">
        <v>98</v>
      </c>
      <c r="M743" s="19">
        <v>505</v>
      </c>
      <c r="N743" s="21"/>
      <c r="O743" s="36">
        <v>84000000</v>
      </c>
      <c r="P743" s="63">
        <f>[1]!EUROCONVERT(O743,"ITL","EUR")</f>
        <v>43382.38</v>
      </c>
    </row>
    <row r="744" spans="1:16" ht="15">
      <c r="A744" s="16" t="s">
        <v>358</v>
      </c>
      <c r="B744" s="16" t="s">
        <v>183</v>
      </c>
      <c r="C744" s="16" t="s">
        <v>359</v>
      </c>
      <c r="D744" s="16" t="s">
        <v>183</v>
      </c>
      <c r="E744" s="16" t="s">
        <v>67</v>
      </c>
      <c r="F744" s="16" t="s">
        <v>131</v>
      </c>
      <c r="G744" s="16" t="s">
        <v>111</v>
      </c>
      <c r="H744" t="s">
        <v>846</v>
      </c>
      <c r="I744" s="16" t="s">
        <v>85</v>
      </c>
      <c r="J744" s="17" t="s">
        <v>85</v>
      </c>
      <c r="K744" s="18">
        <v>32665</v>
      </c>
      <c r="L744" s="16" t="s">
        <v>98</v>
      </c>
      <c r="M744" s="19">
        <v>512</v>
      </c>
      <c r="N744" s="21"/>
      <c r="O744" s="36">
        <v>112000000</v>
      </c>
      <c r="P744" s="63">
        <f>[1]!EUROCONVERT(O744,"ITL","EUR")</f>
        <v>57843.17</v>
      </c>
    </row>
    <row r="745" spans="1:16" ht="15">
      <c r="A745" s="16" t="s">
        <v>358</v>
      </c>
      <c r="B745" s="16" t="s">
        <v>184</v>
      </c>
      <c r="C745" s="16" t="s">
        <v>359</v>
      </c>
      <c r="D745" s="16" t="s">
        <v>187</v>
      </c>
      <c r="E745" s="16" t="s">
        <v>67</v>
      </c>
      <c r="F745" s="16" t="s">
        <v>131</v>
      </c>
      <c r="G745" s="16" t="s">
        <v>124</v>
      </c>
      <c r="H745" t="s">
        <v>846</v>
      </c>
      <c r="I745" s="16" t="s">
        <v>85</v>
      </c>
      <c r="J745" s="17" t="s">
        <v>85</v>
      </c>
      <c r="K745" s="18">
        <v>32665</v>
      </c>
      <c r="L745" s="16" t="s">
        <v>98</v>
      </c>
      <c r="M745" s="19">
        <v>500</v>
      </c>
      <c r="N745" s="21"/>
      <c r="O745" s="36">
        <v>84000000</v>
      </c>
      <c r="P745" s="63">
        <f>[1]!EUROCONVERT(O745,"ITL","EUR")</f>
        <v>43382.38</v>
      </c>
    </row>
    <row r="746" spans="1:16" ht="15">
      <c r="A746" s="16" t="s">
        <v>358</v>
      </c>
      <c r="B746" s="16" t="s">
        <v>183</v>
      </c>
      <c r="C746" s="16" t="s">
        <v>359</v>
      </c>
      <c r="D746" s="16" t="s">
        <v>184</v>
      </c>
      <c r="E746" s="16" t="s">
        <v>67</v>
      </c>
      <c r="F746" s="16" t="s">
        <v>131</v>
      </c>
      <c r="G746" s="16" t="s">
        <v>124</v>
      </c>
      <c r="H746" t="s">
        <v>846</v>
      </c>
      <c r="I746" s="16" t="s">
        <v>85</v>
      </c>
      <c r="J746" s="17" t="s">
        <v>85</v>
      </c>
      <c r="K746" s="18">
        <v>32665</v>
      </c>
      <c r="L746" s="16" t="s">
        <v>98</v>
      </c>
      <c r="M746" s="19">
        <v>510</v>
      </c>
      <c r="N746" s="21"/>
      <c r="O746" s="36">
        <v>84000000</v>
      </c>
      <c r="P746" s="63">
        <f>[1]!EUROCONVERT(O746,"ITL","EUR")</f>
        <v>43382.38</v>
      </c>
    </row>
    <row r="747" spans="1:16" ht="15">
      <c r="A747" s="16" t="s">
        <v>358</v>
      </c>
      <c r="B747" s="16" t="s">
        <v>183</v>
      </c>
      <c r="C747" s="16" t="s">
        <v>359</v>
      </c>
      <c r="D747" s="16" t="s">
        <v>188</v>
      </c>
      <c r="E747" s="16" t="s">
        <v>67</v>
      </c>
      <c r="F747" s="16" t="s">
        <v>131</v>
      </c>
      <c r="G747" s="16" t="s">
        <v>124</v>
      </c>
      <c r="H747" t="s">
        <v>846</v>
      </c>
      <c r="I747" s="16" t="s">
        <v>85</v>
      </c>
      <c r="J747" s="17" t="s">
        <v>85</v>
      </c>
      <c r="K747" s="18">
        <v>32665</v>
      </c>
      <c r="L747" s="16" t="s">
        <v>98</v>
      </c>
      <c r="M747" s="19">
        <v>509</v>
      </c>
      <c r="N747" s="21"/>
      <c r="O747" s="36">
        <v>140000000</v>
      </c>
      <c r="P747" s="63">
        <f>[1]!EUROCONVERT(O747,"ITL","EUR")</f>
        <v>72303.97</v>
      </c>
    </row>
    <row r="748" spans="1:16" ht="15">
      <c r="A748" s="16" t="s">
        <v>358</v>
      </c>
      <c r="B748" s="16" t="s">
        <v>183</v>
      </c>
      <c r="C748" s="16" t="s">
        <v>359</v>
      </c>
      <c r="D748" s="16" t="s">
        <v>126</v>
      </c>
      <c r="E748" s="16" t="s">
        <v>67</v>
      </c>
      <c r="F748" s="16" t="s">
        <v>131</v>
      </c>
      <c r="G748" s="16" t="s">
        <v>124</v>
      </c>
      <c r="H748" t="s">
        <v>846</v>
      </c>
      <c r="I748" s="16" t="s">
        <v>85</v>
      </c>
      <c r="J748" s="17" t="s">
        <v>85</v>
      </c>
      <c r="K748" s="18">
        <v>32665</v>
      </c>
      <c r="L748" s="16" t="s">
        <v>98</v>
      </c>
      <c r="M748" s="19">
        <v>508</v>
      </c>
      <c r="N748" s="21"/>
      <c r="O748" s="36">
        <v>112000000</v>
      </c>
      <c r="P748" s="63">
        <f>[1]!EUROCONVERT(O748,"ITL","EUR")</f>
        <v>57843.17</v>
      </c>
    </row>
    <row r="749" spans="1:16" ht="15">
      <c r="A749" s="16" t="s">
        <v>358</v>
      </c>
      <c r="B749" s="16" t="s">
        <v>180</v>
      </c>
      <c r="C749" s="16" t="s">
        <v>359</v>
      </c>
      <c r="D749" s="16" t="s">
        <v>195</v>
      </c>
      <c r="E749" s="16" t="s">
        <v>67</v>
      </c>
      <c r="F749" s="16" t="s">
        <v>131</v>
      </c>
      <c r="G749" s="16" t="s">
        <v>124</v>
      </c>
      <c r="H749" t="s">
        <v>846</v>
      </c>
      <c r="I749" s="16" t="s">
        <v>85</v>
      </c>
      <c r="J749" s="17" t="s">
        <v>85</v>
      </c>
      <c r="K749" s="18">
        <v>32665</v>
      </c>
      <c r="L749" s="16" t="s">
        <v>98</v>
      </c>
      <c r="M749" s="19">
        <v>506</v>
      </c>
      <c r="N749" s="21"/>
      <c r="O749" s="36">
        <v>112000000</v>
      </c>
      <c r="P749" s="63">
        <f>[1]!EUROCONVERT(O749,"ITL","EUR")</f>
        <v>57843.17</v>
      </c>
    </row>
    <row r="750" spans="1:16" ht="15">
      <c r="A750" s="16" t="s">
        <v>358</v>
      </c>
      <c r="B750" s="16" t="s">
        <v>180</v>
      </c>
      <c r="C750" s="16" t="s">
        <v>359</v>
      </c>
      <c r="D750" s="16" t="s">
        <v>181</v>
      </c>
      <c r="E750" s="16" t="s">
        <v>67</v>
      </c>
      <c r="F750" s="16" t="s">
        <v>131</v>
      </c>
      <c r="G750" s="16" t="s">
        <v>124</v>
      </c>
      <c r="H750" t="s">
        <v>846</v>
      </c>
      <c r="I750" s="16" t="s">
        <v>85</v>
      </c>
      <c r="J750" s="17" t="s">
        <v>85</v>
      </c>
      <c r="K750" s="18">
        <v>32665</v>
      </c>
      <c r="L750" s="16" t="s">
        <v>98</v>
      </c>
      <c r="M750" s="19">
        <v>504</v>
      </c>
      <c r="N750" s="21"/>
      <c r="O750" s="36">
        <v>140000000</v>
      </c>
      <c r="P750" s="63">
        <f>[1]!EUROCONVERT(O750,"ITL","EUR")</f>
        <v>72303.97</v>
      </c>
    </row>
    <row r="751" spans="1:16" ht="15">
      <c r="A751" s="16" t="s">
        <v>358</v>
      </c>
      <c r="B751" s="16" t="s">
        <v>180</v>
      </c>
      <c r="C751" s="16" t="s">
        <v>359</v>
      </c>
      <c r="D751" s="16" t="s">
        <v>98</v>
      </c>
      <c r="E751" s="16" t="s">
        <v>67</v>
      </c>
      <c r="F751" s="16" t="s">
        <v>131</v>
      </c>
      <c r="G751" s="16" t="s">
        <v>124</v>
      </c>
      <c r="H751" t="s">
        <v>846</v>
      </c>
      <c r="I751" s="16" t="s">
        <v>85</v>
      </c>
      <c r="J751" s="17" t="s">
        <v>85</v>
      </c>
      <c r="K751" s="18">
        <v>32665</v>
      </c>
      <c r="L751" s="16" t="s">
        <v>98</v>
      </c>
      <c r="M751" s="19">
        <v>503</v>
      </c>
      <c r="N751" s="21"/>
      <c r="O751" s="36">
        <v>112000000</v>
      </c>
      <c r="P751" s="63">
        <f>[1]!EUROCONVERT(O751,"ITL","EUR")</f>
        <v>57843.17</v>
      </c>
    </row>
    <row r="752" spans="1:16" ht="15">
      <c r="A752" s="16" t="s">
        <v>358</v>
      </c>
      <c r="B752" s="16" t="s">
        <v>184</v>
      </c>
      <c r="C752" s="16" t="s">
        <v>359</v>
      </c>
      <c r="D752" s="16" t="s">
        <v>194</v>
      </c>
      <c r="E752" s="16" t="s">
        <v>67</v>
      </c>
      <c r="F752" s="16" t="s">
        <v>131</v>
      </c>
      <c r="G752" s="16" t="s">
        <v>124</v>
      </c>
      <c r="H752" t="s">
        <v>846</v>
      </c>
      <c r="I752" s="16" t="s">
        <v>85</v>
      </c>
      <c r="J752" s="17" t="s">
        <v>85</v>
      </c>
      <c r="K752" s="18">
        <v>32665</v>
      </c>
      <c r="L752" s="16" t="s">
        <v>98</v>
      </c>
      <c r="M752" s="19">
        <v>502</v>
      </c>
      <c r="N752" s="21"/>
      <c r="O752" s="36">
        <v>112000000</v>
      </c>
      <c r="P752" s="63">
        <f>[1]!EUROCONVERT(O752,"ITL","EUR")</f>
        <v>57843.17</v>
      </c>
    </row>
    <row r="753" spans="1:16" ht="15">
      <c r="A753" s="16" t="s">
        <v>358</v>
      </c>
      <c r="B753" s="16" t="s">
        <v>184</v>
      </c>
      <c r="C753" s="16" t="s">
        <v>359</v>
      </c>
      <c r="D753" s="16" t="s">
        <v>186</v>
      </c>
      <c r="E753" s="16" t="s">
        <v>67</v>
      </c>
      <c r="F753" s="16" t="s">
        <v>131</v>
      </c>
      <c r="G753" s="16" t="s">
        <v>124</v>
      </c>
      <c r="H753" t="s">
        <v>846</v>
      </c>
      <c r="I753" s="16" t="s">
        <v>85</v>
      </c>
      <c r="J753" s="17" t="s">
        <v>85</v>
      </c>
      <c r="K753" s="18">
        <v>32665</v>
      </c>
      <c r="L753" s="16" t="s">
        <v>98</v>
      </c>
      <c r="M753" s="19">
        <v>501</v>
      </c>
      <c r="N753" s="21"/>
      <c r="O753" s="36">
        <v>112000000</v>
      </c>
      <c r="P753" s="63">
        <f>[1]!EUROCONVERT(O753,"ITL","EUR")</f>
        <v>57843.17</v>
      </c>
    </row>
    <row r="754" spans="1:16" ht="15">
      <c r="A754" s="16" t="s">
        <v>358</v>
      </c>
      <c r="B754" s="16" t="s">
        <v>188</v>
      </c>
      <c r="C754" s="16" t="s">
        <v>359</v>
      </c>
      <c r="D754" s="16" t="s">
        <v>205</v>
      </c>
      <c r="E754" s="16" t="s">
        <v>67</v>
      </c>
      <c r="F754" s="16" t="s">
        <v>131</v>
      </c>
      <c r="G754" s="16" t="s">
        <v>124</v>
      </c>
      <c r="H754" t="s">
        <v>846</v>
      </c>
      <c r="I754" s="16" t="s">
        <v>85</v>
      </c>
      <c r="J754" s="17" t="s">
        <v>85</v>
      </c>
      <c r="K754" s="18">
        <v>32665</v>
      </c>
      <c r="L754" s="16" t="s">
        <v>98</v>
      </c>
      <c r="M754" s="19">
        <v>560</v>
      </c>
      <c r="N754" s="21"/>
      <c r="O754" s="36">
        <v>112000000</v>
      </c>
      <c r="P754" s="63">
        <f>[1]!EUROCONVERT(O754,"ITL","EUR")</f>
        <v>57843.17</v>
      </c>
    </row>
    <row r="755" spans="1:16" ht="15">
      <c r="A755" s="16" t="s">
        <v>358</v>
      </c>
      <c r="B755" s="16" t="s">
        <v>184</v>
      </c>
      <c r="C755" s="16" t="s">
        <v>359</v>
      </c>
      <c r="D755" s="16" t="s">
        <v>187</v>
      </c>
      <c r="E755" s="16" t="s">
        <v>67</v>
      </c>
      <c r="F755" s="16" t="s">
        <v>131</v>
      </c>
      <c r="G755" s="16" t="s">
        <v>124</v>
      </c>
      <c r="H755" t="s">
        <v>846</v>
      </c>
      <c r="I755" s="16" t="s">
        <v>85</v>
      </c>
      <c r="J755" s="17" t="s">
        <v>85</v>
      </c>
      <c r="K755" s="18">
        <v>32665</v>
      </c>
      <c r="L755" s="16" t="s">
        <v>98</v>
      </c>
      <c r="M755" s="19">
        <v>377</v>
      </c>
      <c r="N755" s="21"/>
      <c r="O755" s="36">
        <v>84000000</v>
      </c>
      <c r="P755" s="63">
        <f>[1]!EUROCONVERT(O755,"ITL","EUR")</f>
        <v>43382.38</v>
      </c>
    </row>
    <row r="756" spans="1:16" ht="15">
      <c r="A756" s="16" t="s">
        <v>358</v>
      </c>
      <c r="B756" s="16" t="s">
        <v>184</v>
      </c>
      <c r="C756" s="16" t="s">
        <v>359</v>
      </c>
      <c r="D756" s="16" t="s">
        <v>193</v>
      </c>
      <c r="E756" s="16" t="s">
        <v>67</v>
      </c>
      <c r="F756" s="16" t="s">
        <v>131</v>
      </c>
      <c r="G756" s="16" t="s">
        <v>124</v>
      </c>
      <c r="H756" t="s">
        <v>846</v>
      </c>
      <c r="I756" s="16" t="s">
        <v>85</v>
      </c>
      <c r="J756" s="17" t="s">
        <v>85</v>
      </c>
      <c r="K756" s="18">
        <v>32665</v>
      </c>
      <c r="L756" s="16" t="s">
        <v>98</v>
      </c>
      <c r="M756" s="19">
        <v>376</v>
      </c>
      <c r="N756" s="21"/>
      <c r="O756" s="36">
        <v>140000000</v>
      </c>
      <c r="P756" s="63">
        <f>[1]!EUROCONVERT(O756,"ITL","EUR")</f>
        <v>72303.97</v>
      </c>
    </row>
    <row r="757" spans="1:16" ht="15">
      <c r="A757" s="16" t="s">
        <v>358</v>
      </c>
      <c r="B757" s="16" t="s">
        <v>184</v>
      </c>
      <c r="C757" s="16" t="s">
        <v>359</v>
      </c>
      <c r="D757" s="16" t="s">
        <v>192</v>
      </c>
      <c r="E757" s="16" t="s">
        <v>67</v>
      </c>
      <c r="F757" s="16" t="s">
        <v>131</v>
      </c>
      <c r="G757" s="16" t="s">
        <v>124</v>
      </c>
      <c r="H757" t="s">
        <v>846</v>
      </c>
      <c r="I757" s="16" t="s">
        <v>85</v>
      </c>
      <c r="J757" s="17" t="s">
        <v>85</v>
      </c>
      <c r="K757" s="18">
        <v>32665</v>
      </c>
      <c r="L757" s="16" t="s">
        <v>98</v>
      </c>
      <c r="M757" s="19">
        <v>375</v>
      </c>
      <c r="N757" s="21"/>
      <c r="O757" s="36">
        <v>112000000</v>
      </c>
      <c r="P757" s="63">
        <f>[1]!EUROCONVERT(O757,"ITL","EUR")</f>
        <v>57843.17</v>
      </c>
    </row>
    <row r="758" spans="1:16" ht="15">
      <c r="A758" s="16" t="s">
        <v>358</v>
      </c>
      <c r="B758" s="16" t="s">
        <v>184</v>
      </c>
      <c r="C758" s="16" t="s">
        <v>359</v>
      </c>
      <c r="D758" s="16" t="s">
        <v>186</v>
      </c>
      <c r="E758" s="16" t="s">
        <v>67</v>
      </c>
      <c r="F758" s="16" t="s">
        <v>131</v>
      </c>
      <c r="G758" s="16" t="s">
        <v>124</v>
      </c>
      <c r="H758" t="s">
        <v>846</v>
      </c>
      <c r="I758" s="16" t="s">
        <v>85</v>
      </c>
      <c r="J758" s="17" t="s">
        <v>85</v>
      </c>
      <c r="K758" s="18">
        <v>32665</v>
      </c>
      <c r="L758" s="16" t="s">
        <v>98</v>
      </c>
      <c r="M758" s="19">
        <v>378</v>
      </c>
      <c r="N758" s="21"/>
      <c r="O758" s="36">
        <v>112000000</v>
      </c>
      <c r="P758" s="63">
        <f>[1]!EUROCONVERT(O758,"ITL","EUR")</f>
        <v>57843.17</v>
      </c>
    </row>
    <row r="759" spans="1:17" s="81" customFormat="1" ht="16.5">
      <c r="A759" s="20" t="s">
        <v>360</v>
      </c>
      <c r="B759" s="20"/>
      <c r="C759" s="20"/>
      <c r="D759" s="20"/>
      <c r="E759" s="20"/>
      <c r="F759" s="20"/>
      <c r="G759" s="20"/>
      <c r="H759" s="20"/>
      <c r="I759" s="20"/>
      <c r="J759" s="87"/>
      <c r="K759" s="88"/>
      <c r="L759" s="20"/>
      <c r="M759" s="89"/>
      <c r="N759" s="90"/>
      <c r="O759" s="179">
        <f>SUBTOTAL(9,O719:O758)</f>
        <v>4480000000</v>
      </c>
      <c r="P759" s="83">
        <f>[1]!EUROCONVERT(O759,"ITL","EUR")</f>
        <v>2313726.91</v>
      </c>
      <c r="Q759" s="163"/>
    </row>
    <row r="760" spans="1:16" ht="15">
      <c r="A760" s="8" t="s">
        <v>358</v>
      </c>
      <c r="B760" s="8" t="s">
        <v>267</v>
      </c>
      <c r="C760" s="8" t="s">
        <v>372</v>
      </c>
      <c r="D760" s="8" t="s">
        <v>220</v>
      </c>
      <c r="E760" s="8" t="s">
        <v>67</v>
      </c>
      <c r="F760" s="8" t="s">
        <v>108</v>
      </c>
      <c r="G760" s="8" t="s">
        <v>111</v>
      </c>
      <c r="H760" t="s">
        <v>846</v>
      </c>
      <c r="I760" s="8" t="s">
        <v>85</v>
      </c>
      <c r="J760" s="10" t="s">
        <v>85</v>
      </c>
      <c r="K760" s="11">
        <v>32665</v>
      </c>
      <c r="L760" s="8" t="s">
        <v>98</v>
      </c>
      <c r="M760" s="12">
        <v>425</v>
      </c>
      <c r="N760" s="13"/>
      <c r="O760" s="14">
        <v>13860000</v>
      </c>
      <c r="P760" s="63">
        <f>[1]!EUROCONVERT(O760,"ITL","EUR")</f>
        <v>7158.09</v>
      </c>
    </row>
    <row r="761" spans="1:16" ht="15">
      <c r="A761" s="8" t="s">
        <v>358</v>
      </c>
      <c r="B761" s="8" t="s">
        <v>267</v>
      </c>
      <c r="C761" s="8" t="s">
        <v>372</v>
      </c>
      <c r="D761" s="8" t="s">
        <v>216</v>
      </c>
      <c r="E761" s="8" t="s">
        <v>67</v>
      </c>
      <c r="F761" s="8" t="s">
        <v>108</v>
      </c>
      <c r="G761" s="8" t="s">
        <v>111</v>
      </c>
      <c r="H761" t="s">
        <v>846</v>
      </c>
      <c r="I761" s="8" t="s">
        <v>85</v>
      </c>
      <c r="J761" s="10" t="s">
        <v>85</v>
      </c>
      <c r="K761" s="11">
        <v>32665</v>
      </c>
      <c r="L761" s="8" t="s">
        <v>98</v>
      </c>
      <c r="M761" s="12">
        <v>426</v>
      </c>
      <c r="N761" s="13"/>
      <c r="O761" s="14">
        <v>12600000</v>
      </c>
      <c r="P761" s="63">
        <f>[1]!EUROCONVERT(O761,"ITL","EUR")</f>
        <v>6507.36</v>
      </c>
    </row>
    <row r="762" spans="1:16" ht="15">
      <c r="A762" s="8" t="s">
        <v>358</v>
      </c>
      <c r="B762" s="8" t="s">
        <v>267</v>
      </c>
      <c r="C762" s="8" t="s">
        <v>372</v>
      </c>
      <c r="D762" s="8" t="s">
        <v>219</v>
      </c>
      <c r="E762" s="8" t="s">
        <v>67</v>
      </c>
      <c r="F762" s="8" t="s">
        <v>108</v>
      </c>
      <c r="G762" s="8" t="s">
        <v>111</v>
      </c>
      <c r="H762" t="s">
        <v>846</v>
      </c>
      <c r="I762" s="8" t="s">
        <v>85</v>
      </c>
      <c r="J762" s="10" t="s">
        <v>85</v>
      </c>
      <c r="K762" s="11">
        <v>32665</v>
      </c>
      <c r="L762" s="8" t="s">
        <v>98</v>
      </c>
      <c r="M762" s="12">
        <v>427</v>
      </c>
      <c r="N762" s="13"/>
      <c r="O762" s="14">
        <v>20160000</v>
      </c>
      <c r="P762" s="63">
        <f>[1]!EUROCONVERT(O762,"ITL","EUR")</f>
        <v>10411.77</v>
      </c>
    </row>
    <row r="763" spans="1:16" ht="15">
      <c r="A763" s="8" t="s">
        <v>358</v>
      </c>
      <c r="B763" s="8" t="s">
        <v>267</v>
      </c>
      <c r="C763" s="8" t="s">
        <v>372</v>
      </c>
      <c r="D763" s="8" t="s">
        <v>225</v>
      </c>
      <c r="E763" s="8" t="s">
        <v>67</v>
      </c>
      <c r="F763" s="8" t="s">
        <v>108</v>
      </c>
      <c r="G763" s="8" t="s">
        <v>111</v>
      </c>
      <c r="H763" t="s">
        <v>846</v>
      </c>
      <c r="I763" s="8" t="s">
        <v>85</v>
      </c>
      <c r="J763" s="10" t="s">
        <v>85</v>
      </c>
      <c r="K763" s="11">
        <v>32665</v>
      </c>
      <c r="L763" s="8" t="s">
        <v>98</v>
      </c>
      <c r="M763" s="12">
        <v>428</v>
      </c>
      <c r="N763" s="13"/>
      <c r="O763" s="14">
        <v>18900000</v>
      </c>
      <c r="P763" s="63">
        <f>[1]!EUROCONVERT(O763,"ITL","EUR")</f>
        <v>9761.04</v>
      </c>
    </row>
    <row r="764" spans="1:16" ht="15">
      <c r="A764" s="8" t="s">
        <v>358</v>
      </c>
      <c r="B764" s="8" t="s">
        <v>267</v>
      </c>
      <c r="C764" s="8" t="s">
        <v>372</v>
      </c>
      <c r="D764" s="8" t="s">
        <v>221</v>
      </c>
      <c r="E764" s="8" t="s">
        <v>67</v>
      </c>
      <c r="F764" s="8" t="s">
        <v>108</v>
      </c>
      <c r="G764" s="8" t="s">
        <v>111</v>
      </c>
      <c r="H764" t="s">
        <v>846</v>
      </c>
      <c r="I764" s="8" t="s">
        <v>85</v>
      </c>
      <c r="J764" s="10" t="s">
        <v>85</v>
      </c>
      <c r="K764" s="11">
        <v>32665</v>
      </c>
      <c r="L764" s="8" t="s">
        <v>98</v>
      </c>
      <c r="M764" s="12">
        <v>431</v>
      </c>
      <c r="N764" s="13"/>
      <c r="O764" s="14">
        <v>25200000</v>
      </c>
      <c r="P764" s="63">
        <f>[1]!EUROCONVERT(O764,"ITL","EUR")</f>
        <v>13014.71</v>
      </c>
    </row>
    <row r="765" spans="1:16" ht="15">
      <c r="A765" s="8" t="s">
        <v>358</v>
      </c>
      <c r="B765" s="8" t="s">
        <v>267</v>
      </c>
      <c r="C765" s="8" t="s">
        <v>372</v>
      </c>
      <c r="D765" s="8" t="s">
        <v>241</v>
      </c>
      <c r="E765" s="8" t="s">
        <v>67</v>
      </c>
      <c r="F765" s="8" t="s">
        <v>108</v>
      </c>
      <c r="G765" s="8" t="s">
        <v>111</v>
      </c>
      <c r="H765" t="s">
        <v>846</v>
      </c>
      <c r="I765" s="8" t="s">
        <v>85</v>
      </c>
      <c r="J765" s="10" t="s">
        <v>85</v>
      </c>
      <c r="K765" s="11">
        <v>32665</v>
      </c>
      <c r="L765" s="8" t="s">
        <v>98</v>
      </c>
      <c r="M765" s="12">
        <v>422</v>
      </c>
      <c r="N765" s="13"/>
      <c r="O765" s="14">
        <v>20160000</v>
      </c>
      <c r="P765" s="63">
        <f>[1]!EUROCONVERT(O765,"ITL","EUR")</f>
        <v>10411.77</v>
      </c>
    </row>
    <row r="766" spans="1:16" ht="15">
      <c r="A766" s="8" t="s">
        <v>358</v>
      </c>
      <c r="B766" s="8" t="s">
        <v>267</v>
      </c>
      <c r="C766" s="8" t="s">
        <v>372</v>
      </c>
      <c r="D766" s="8" t="s">
        <v>153</v>
      </c>
      <c r="E766" s="8" t="s">
        <v>67</v>
      </c>
      <c r="F766" s="8" t="s">
        <v>108</v>
      </c>
      <c r="G766" s="8" t="s">
        <v>111</v>
      </c>
      <c r="H766" t="s">
        <v>846</v>
      </c>
      <c r="I766" s="8" t="s">
        <v>85</v>
      </c>
      <c r="J766" s="10" t="s">
        <v>85</v>
      </c>
      <c r="K766" s="11">
        <v>32665</v>
      </c>
      <c r="L766" s="8" t="s">
        <v>98</v>
      </c>
      <c r="M766" s="12">
        <v>413</v>
      </c>
      <c r="N766" s="13"/>
      <c r="O766" s="14">
        <v>17640000</v>
      </c>
      <c r="P766" s="63">
        <f>[1]!EUROCONVERT(O766,"ITL","EUR")</f>
        <v>9110.3</v>
      </c>
    </row>
    <row r="767" spans="1:16" ht="15">
      <c r="A767" s="8" t="s">
        <v>358</v>
      </c>
      <c r="B767" s="8" t="s">
        <v>267</v>
      </c>
      <c r="C767" s="8" t="s">
        <v>372</v>
      </c>
      <c r="D767" s="8" t="s">
        <v>207</v>
      </c>
      <c r="E767" s="8" t="s">
        <v>67</v>
      </c>
      <c r="F767" s="8" t="s">
        <v>108</v>
      </c>
      <c r="G767" s="8" t="s">
        <v>111</v>
      </c>
      <c r="H767" t="s">
        <v>846</v>
      </c>
      <c r="I767" s="8" t="s">
        <v>85</v>
      </c>
      <c r="J767" s="10" t="s">
        <v>85</v>
      </c>
      <c r="K767" s="11">
        <v>32665</v>
      </c>
      <c r="L767" s="8" t="s">
        <v>98</v>
      </c>
      <c r="M767" s="12">
        <v>433</v>
      </c>
      <c r="N767" s="13"/>
      <c r="O767" s="14">
        <v>15120000</v>
      </c>
      <c r="P767" s="63">
        <f>[1]!EUROCONVERT(O767,"ITL","EUR")</f>
        <v>7808.83</v>
      </c>
    </row>
    <row r="768" spans="1:16" ht="15">
      <c r="A768" s="8" t="s">
        <v>358</v>
      </c>
      <c r="B768" s="8" t="s">
        <v>267</v>
      </c>
      <c r="C768" s="8" t="s">
        <v>372</v>
      </c>
      <c r="D768" s="8" t="s">
        <v>206</v>
      </c>
      <c r="E768" s="8" t="s">
        <v>67</v>
      </c>
      <c r="F768" s="8" t="s">
        <v>108</v>
      </c>
      <c r="G768" s="8" t="s">
        <v>111</v>
      </c>
      <c r="H768" t="s">
        <v>846</v>
      </c>
      <c r="I768" s="8" t="s">
        <v>85</v>
      </c>
      <c r="J768" s="10" t="s">
        <v>85</v>
      </c>
      <c r="K768" s="11">
        <v>32665</v>
      </c>
      <c r="L768" s="8" t="s">
        <v>98</v>
      </c>
      <c r="M768" s="12">
        <v>434</v>
      </c>
      <c r="N768" s="13"/>
      <c r="O768" s="14">
        <v>15120000</v>
      </c>
      <c r="P768" s="63">
        <f>[1]!EUROCONVERT(O768,"ITL","EUR")</f>
        <v>7808.83</v>
      </c>
    </row>
    <row r="769" spans="1:16" ht="15">
      <c r="A769" s="8" t="s">
        <v>358</v>
      </c>
      <c r="B769" s="8" t="s">
        <v>267</v>
      </c>
      <c r="C769" s="8" t="s">
        <v>372</v>
      </c>
      <c r="D769" s="8" t="s">
        <v>222</v>
      </c>
      <c r="E769" s="8" t="s">
        <v>67</v>
      </c>
      <c r="F769" s="8" t="s">
        <v>108</v>
      </c>
      <c r="G769" s="8" t="s">
        <v>111</v>
      </c>
      <c r="H769" t="s">
        <v>846</v>
      </c>
      <c r="I769" s="8" t="s">
        <v>85</v>
      </c>
      <c r="J769" s="10" t="s">
        <v>85</v>
      </c>
      <c r="K769" s="11">
        <v>32665</v>
      </c>
      <c r="L769" s="8" t="s">
        <v>98</v>
      </c>
      <c r="M769" s="12">
        <v>429</v>
      </c>
      <c r="N769" s="13"/>
      <c r="O769" s="14">
        <v>18900000</v>
      </c>
      <c r="P769" s="63">
        <f>[1]!EUROCONVERT(O769,"ITL","EUR")</f>
        <v>9761.04</v>
      </c>
    </row>
    <row r="770" spans="1:16" ht="15">
      <c r="A770" s="8" t="s">
        <v>358</v>
      </c>
      <c r="B770" s="8" t="s">
        <v>267</v>
      </c>
      <c r="C770" s="8" t="s">
        <v>372</v>
      </c>
      <c r="D770" s="8" t="s">
        <v>239</v>
      </c>
      <c r="E770" s="8" t="s">
        <v>67</v>
      </c>
      <c r="F770" s="8" t="s">
        <v>108</v>
      </c>
      <c r="G770" s="8" t="s">
        <v>111</v>
      </c>
      <c r="H770" t="s">
        <v>846</v>
      </c>
      <c r="I770" s="8" t="s">
        <v>85</v>
      </c>
      <c r="J770" s="10" t="s">
        <v>85</v>
      </c>
      <c r="K770" s="11">
        <v>32665</v>
      </c>
      <c r="L770" s="8" t="s">
        <v>98</v>
      </c>
      <c r="M770" s="12">
        <v>423</v>
      </c>
      <c r="N770" s="13"/>
      <c r="O770" s="14">
        <v>22680000</v>
      </c>
      <c r="P770" s="63">
        <f>[1]!EUROCONVERT(O770,"ITL","EUR")</f>
        <v>11713.24</v>
      </c>
    </row>
    <row r="771" spans="1:16" ht="15">
      <c r="A771" s="8" t="s">
        <v>358</v>
      </c>
      <c r="B771" s="8" t="s">
        <v>267</v>
      </c>
      <c r="C771" s="8" t="s">
        <v>372</v>
      </c>
      <c r="D771" s="8" t="s">
        <v>153</v>
      </c>
      <c r="E771" s="8" t="s">
        <v>67</v>
      </c>
      <c r="F771" s="8" t="s">
        <v>108</v>
      </c>
      <c r="G771" s="8" t="s">
        <v>111</v>
      </c>
      <c r="H771" t="s">
        <v>846</v>
      </c>
      <c r="I771" s="8" t="s">
        <v>85</v>
      </c>
      <c r="J771" s="10" t="s">
        <v>85</v>
      </c>
      <c r="K771" s="11">
        <v>32665</v>
      </c>
      <c r="L771" s="8" t="s">
        <v>98</v>
      </c>
      <c r="M771" s="12">
        <v>537</v>
      </c>
      <c r="N771" s="13"/>
      <c r="O771" s="14">
        <v>17640000</v>
      </c>
      <c r="P771" s="63">
        <f>[1]!EUROCONVERT(O771,"ITL","EUR")</f>
        <v>9110.3</v>
      </c>
    </row>
    <row r="772" spans="1:16" ht="15">
      <c r="A772" s="8" t="s">
        <v>358</v>
      </c>
      <c r="B772" s="8" t="s">
        <v>267</v>
      </c>
      <c r="C772" s="8" t="s">
        <v>372</v>
      </c>
      <c r="D772" s="8" t="s">
        <v>243</v>
      </c>
      <c r="E772" s="8" t="s">
        <v>67</v>
      </c>
      <c r="F772" s="8" t="s">
        <v>108</v>
      </c>
      <c r="G772" s="8" t="s">
        <v>111</v>
      </c>
      <c r="H772" t="s">
        <v>846</v>
      </c>
      <c r="I772" s="8" t="s">
        <v>85</v>
      </c>
      <c r="J772" s="10" t="s">
        <v>85</v>
      </c>
      <c r="K772" s="11">
        <v>32665</v>
      </c>
      <c r="L772" s="8" t="s">
        <v>98</v>
      </c>
      <c r="M772" s="12">
        <v>421</v>
      </c>
      <c r="N772" s="13"/>
      <c r="O772" s="14">
        <v>13860000</v>
      </c>
      <c r="P772" s="63">
        <f>[1]!EUROCONVERT(O772,"ITL","EUR")</f>
        <v>7158.09</v>
      </c>
    </row>
    <row r="773" spans="1:16" ht="15">
      <c r="A773" s="8" t="s">
        <v>358</v>
      </c>
      <c r="B773" s="8" t="s">
        <v>267</v>
      </c>
      <c r="C773" s="8" t="s">
        <v>372</v>
      </c>
      <c r="D773" s="8" t="s">
        <v>240</v>
      </c>
      <c r="E773" s="8" t="s">
        <v>67</v>
      </c>
      <c r="F773" s="8" t="s">
        <v>108</v>
      </c>
      <c r="G773" s="8" t="s">
        <v>111</v>
      </c>
      <c r="H773" t="s">
        <v>846</v>
      </c>
      <c r="I773" s="8" t="s">
        <v>85</v>
      </c>
      <c r="J773" s="10" t="s">
        <v>85</v>
      </c>
      <c r="K773" s="11">
        <v>32665</v>
      </c>
      <c r="L773" s="8" t="s">
        <v>98</v>
      </c>
      <c r="M773" s="12">
        <v>420</v>
      </c>
      <c r="N773" s="13"/>
      <c r="O773" s="14">
        <v>13860000</v>
      </c>
      <c r="P773" s="63">
        <f>[1]!EUROCONVERT(O773,"ITL","EUR")</f>
        <v>7158.09</v>
      </c>
    </row>
    <row r="774" spans="1:16" ht="15">
      <c r="A774" s="8" t="s">
        <v>358</v>
      </c>
      <c r="B774" s="8" t="s">
        <v>267</v>
      </c>
      <c r="C774" s="8" t="s">
        <v>372</v>
      </c>
      <c r="D774" s="8" t="s">
        <v>237</v>
      </c>
      <c r="E774" s="8" t="s">
        <v>67</v>
      </c>
      <c r="F774" s="8" t="s">
        <v>108</v>
      </c>
      <c r="G774" s="8" t="s">
        <v>111</v>
      </c>
      <c r="H774" t="s">
        <v>846</v>
      </c>
      <c r="I774" s="8" t="s">
        <v>85</v>
      </c>
      <c r="J774" s="10" t="s">
        <v>85</v>
      </c>
      <c r="K774" s="11">
        <v>32665</v>
      </c>
      <c r="L774" s="8" t="s">
        <v>98</v>
      </c>
      <c r="M774" s="12">
        <v>419</v>
      </c>
      <c r="N774" s="13"/>
      <c r="O774" s="14">
        <v>13860000</v>
      </c>
      <c r="P774" s="63">
        <f>[1]!EUROCONVERT(O774,"ITL","EUR")</f>
        <v>7158.09</v>
      </c>
    </row>
    <row r="775" spans="1:16" ht="15">
      <c r="A775" s="8" t="s">
        <v>358</v>
      </c>
      <c r="B775" s="8" t="s">
        <v>267</v>
      </c>
      <c r="C775" s="8" t="s">
        <v>372</v>
      </c>
      <c r="D775" s="8" t="s">
        <v>242</v>
      </c>
      <c r="E775" s="8" t="s">
        <v>67</v>
      </c>
      <c r="F775" s="8" t="s">
        <v>108</v>
      </c>
      <c r="G775" s="8" t="s">
        <v>111</v>
      </c>
      <c r="H775" t="s">
        <v>846</v>
      </c>
      <c r="I775" s="8" t="s">
        <v>85</v>
      </c>
      <c r="J775" s="10" t="s">
        <v>85</v>
      </c>
      <c r="K775" s="11">
        <v>32665</v>
      </c>
      <c r="L775" s="8" t="s">
        <v>98</v>
      </c>
      <c r="M775" s="12">
        <v>418</v>
      </c>
      <c r="N775" s="13"/>
      <c r="O775" s="14">
        <v>13860000</v>
      </c>
      <c r="P775" s="63">
        <f>[1]!EUROCONVERT(O775,"ITL","EUR")</f>
        <v>7158.09</v>
      </c>
    </row>
    <row r="776" spans="1:16" ht="15">
      <c r="A776" s="8" t="s">
        <v>358</v>
      </c>
      <c r="B776" s="8" t="s">
        <v>267</v>
      </c>
      <c r="C776" s="8" t="s">
        <v>372</v>
      </c>
      <c r="D776" s="8" t="s">
        <v>151</v>
      </c>
      <c r="E776" s="8" t="s">
        <v>67</v>
      </c>
      <c r="F776" s="8" t="s">
        <v>108</v>
      </c>
      <c r="G776" s="8" t="s">
        <v>111</v>
      </c>
      <c r="H776" t="s">
        <v>846</v>
      </c>
      <c r="I776" s="8" t="s">
        <v>85</v>
      </c>
      <c r="J776" s="10" t="s">
        <v>85</v>
      </c>
      <c r="K776" s="11">
        <v>32665</v>
      </c>
      <c r="L776" s="8" t="s">
        <v>98</v>
      </c>
      <c r="M776" s="12">
        <v>417</v>
      </c>
      <c r="N776" s="13"/>
      <c r="O776" s="14">
        <v>13860000</v>
      </c>
      <c r="P776" s="63">
        <f>[1]!EUROCONVERT(O776,"ITL","EUR")</f>
        <v>7158.09</v>
      </c>
    </row>
    <row r="777" spans="1:16" ht="15">
      <c r="A777" s="8" t="s">
        <v>358</v>
      </c>
      <c r="B777" s="8" t="s">
        <v>267</v>
      </c>
      <c r="C777" s="8" t="s">
        <v>372</v>
      </c>
      <c r="D777" s="8" t="s">
        <v>154</v>
      </c>
      <c r="E777" s="8" t="s">
        <v>67</v>
      </c>
      <c r="F777" s="8" t="s">
        <v>108</v>
      </c>
      <c r="G777" s="8" t="s">
        <v>111</v>
      </c>
      <c r="H777" t="s">
        <v>846</v>
      </c>
      <c r="I777" s="8" t="s">
        <v>85</v>
      </c>
      <c r="J777" s="10" t="s">
        <v>85</v>
      </c>
      <c r="K777" s="11">
        <v>32665</v>
      </c>
      <c r="L777" s="8" t="s">
        <v>98</v>
      </c>
      <c r="M777" s="12">
        <v>416</v>
      </c>
      <c r="N777" s="13"/>
      <c r="O777" s="14">
        <v>22680000</v>
      </c>
      <c r="P777" s="63">
        <f>[1]!EUROCONVERT(O777,"ITL","EUR")</f>
        <v>11713.24</v>
      </c>
    </row>
    <row r="778" spans="1:16" ht="15">
      <c r="A778" s="8" t="s">
        <v>358</v>
      </c>
      <c r="B778" s="8" t="s">
        <v>267</v>
      </c>
      <c r="C778" s="8" t="s">
        <v>372</v>
      </c>
      <c r="D778" s="8" t="s">
        <v>147</v>
      </c>
      <c r="E778" s="8" t="s">
        <v>67</v>
      </c>
      <c r="F778" s="8" t="s">
        <v>108</v>
      </c>
      <c r="G778" s="8" t="s">
        <v>111</v>
      </c>
      <c r="H778" t="s">
        <v>846</v>
      </c>
      <c r="I778" s="8" t="s">
        <v>85</v>
      </c>
      <c r="J778" s="10" t="s">
        <v>85</v>
      </c>
      <c r="K778" s="11">
        <v>32665</v>
      </c>
      <c r="L778" s="8" t="s">
        <v>98</v>
      </c>
      <c r="M778" s="12">
        <v>415</v>
      </c>
      <c r="N778" s="13"/>
      <c r="O778" s="14">
        <v>17640000</v>
      </c>
      <c r="P778" s="63">
        <f>[1]!EUROCONVERT(O778,"ITL","EUR")</f>
        <v>9110.3</v>
      </c>
    </row>
    <row r="779" spans="1:16" ht="15">
      <c r="A779" s="8" t="s">
        <v>358</v>
      </c>
      <c r="B779" s="8" t="s">
        <v>267</v>
      </c>
      <c r="C779" s="8" t="s">
        <v>372</v>
      </c>
      <c r="D779" s="8" t="s">
        <v>152</v>
      </c>
      <c r="E779" s="8" t="s">
        <v>67</v>
      </c>
      <c r="F779" s="8" t="s">
        <v>108</v>
      </c>
      <c r="G779" s="8" t="s">
        <v>111</v>
      </c>
      <c r="H779" t="s">
        <v>846</v>
      </c>
      <c r="I779" s="8" t="s">
        <v>85</v>
      </c>
      <c r="J779" s="10" t="s">
        <v>85</v>
      </c>
      <c r="K779" s="11">
        <v>32665</v>
      </c>
      <c r="L779" s="8" t="s">
        <v>98</v>
      </c>
      <c r="M779" s="12">
        <v>414</v>
      </c>
      <c r="N779" s="13"/>
      <c r="O779" s="14">
        <v>17640000</v>
      </c>
      <c r="P779" s="63">
        <f>[1]!EUROCONVERT(O779,"ITL","EUR")</f>
        <v>9110.3</v>
      </c>
    </row>
    <row r="780" spans="1:16" ht="15">
      <c r="A780" s="8" t="s">
        <v>358</v>
      </c>
      <c r="B780" s="8" t="s">
        <v>267</v>
      </c>
      <c r="C780" s="8" t="s">
        <v>372</v>
      </c>
      <c r="D780" s="8" t="s">
        <v>208</v>
      </c>
      <c r="E780" s="8" t="s">
        <v>67</v>
      </c>
      <c r="F780" s="8" t="s">
        <v>108</v>
      </c>
      <c r="G780" s="8" t="s">
        <v>111</v>
      </c>
      <c r="H780" t="s">
        <v>846</v>
      </c>
      <c r="I780" s="8" t="s">
        <v>85</v>
      </c>
      <c r="J780" s="10" t="s">
        <v>85</v>
      </c>
      <c r="K780" s="11">
        <v>32665</v>
      </c>
      <c r="L780" s="8" t="s">
        <v>98</v>
      </c>
      <c r="M780" s="12">
        <v>432</v>
      </c>
      <c r="N780" s="13"/>
      <c r="O780" s="14">
        <v>18900000</v>
      </c>
      <c r="P780" s="63">
        <f>[1]!EUROCONVERT(O780,"ITL","EUR")</f>
        <v>9761.04</v>
      </c>
    </row>
    <row r="781" spans="1:16" ht="15">
      <c r="A781" s="8" t="s">
        <v>358</v>
      </c>
      <c r="B781" s="8" t="s">
        <v>267</v>
      </c>
      <c r="C781" s="8" t="s">
        <v>372</v>
      </c>
      <c r="D781" s="8" t="s">
        <v>244</v>
      </c>
      <c r="E781" s="8" t="s">
        <v>67</v>
      </c>
      <c r="F781" s="8" t="s">
        <v>108</v>
      </c>
      <c r="G781" s="8" t="s">
        <v>111</v>
      </c>
      <c r="H781" t="s">
        <v>846</v>
      </c>
      <c r="I781" s="8" t="s">
        <v>85</v>
      </c>
      <c r="J781" s="10" t="s">
        <v>85</v>
      </c>
      <c r="K781" s="11">
        <v>32665</v>
      </c>
      <c r="L781" s="8" t="s">
        <v>98</v>
      </c>
      <c r="M781" s="12">
        <v>424</v>
      </c>
      <c r="N781" s="13"/>
      <c r="O781" s="14">
        <v>16380000</v>
      </c>
      <c r="P781" s="63">
        <f>[1]!EUROCONVERT(O781,"ITL","EUR")</f>
        <v>8459.56</v>
      </c>
    </row>
    <row r="782" spans="1:16" ht="15">
      <c r="A782" s="8" t="s">
        <v>358</v>
      </c>
      <c r="B782" s="8" t="s">
        <v>267</v>
      </c>
      <c r="C782" s="8" t="s">
        <v>372</v>
      </c>
      <c r="D782" s="8" t="s">
        <v>220</v>
      </c>
      <c r="E782" s="8" t="s">
        <v>67</v>
      </c>
      <c r="F782" s="8" t="s">
        <v>108</v>
      </c>
      <c r="G782" s="8" t="s">
        <v>111</v>
      </c>
      <c r="H782" t="s">
        <v>846</v>
      </c>
      <c r="I782" s="8" t="s">
        <v>85</v>
      </c>
      <c r="J782" s="10" t="s">
        <v>85</v>
      </c>
      <c r="K782" s="11">
        <v>32665</v>
      </c>
      <c r="L782" s="8" t="s">
        <v>98</v>
      </c>
      <c r="M782" s="12">
        <v>550</v>
      </c>
      <c r="N782" s="13"/>
      <c r="O782" s="14">
        <v>13860000</v>
      </c>
      <c r="P782" s="63">
        <f>[1]!EUROCONVERT(O782,"ITL","EUR")</f>
        <v>7158.09</v>
      </c>
    </row>
    <row r="783" spans="1:16" ht="15">
      <c r="A783" s="8" t="s">
        <v>358</v>
      </c>
      <c r="B783" s="8" t="s">
        <v>267</v>
      </c>
      <c r="C783" s="8" t="s">
        <v>372</v>
      </c>
      <c r="D783" s="8" t="s">
        <v>224</v>
      </c>
      <c r="E783" s="8" t="s">
        <v>67</v>
      </c>
      <c r="F783" s="8" t="s">
        <v>108</v>
      </c>
      <c r="G783" s="8" t="s">
        <v>111</v>
      </c>
      <c r="H783" t="s">
        <v>846</v>
      </c>
      <c r="I783" s="8" t="s">
        <v>85</v>
      </c>
      <c r="J783" s="10" t="s">
        <v>85</v>
      </c>
      <c r="K783" s="11">
        <v>32665</v>
      </c>
      <c r="L783" s="8" t="s">
        <v>98</v>
      </c>
      <c r="M783" s="12">
        <v>430</v>
      </c>
      <c r="N783" s="13"/>
      <c r="O783" s="14">
        <v>17640000</v>
      </c>
      <c r="P783" s="63">
        <f>[1]!EUROCONVERT(O783,"ITL","EUR")</f>
        <v>9110.3</v>
      </c>
    </row>
    <row r="784" spans="1:16" ht="15">
      <c r="A784" s="8" t="s">
        <v>358</v>
      </c>
      <c r="B784" s="8" t="s">
        <v>267</v>
      </c>
      <c r="C784" s="8" t="s">
        <v>372</v>
      </c>
      <c r="D784" s="8" t="s">
        <v>206</v>
      </c>
      <c r="E784" s="8" t="s">
        <v>67</v>
      </c>
      <c r="F784" s="8" t="s">
        <v>108</v>
      </c>
      <c r="G784" s="8" t="s">
        <v>111</v>
      </c>
      <c r="H784" t="s">
        <v>846</v>
      </c>
      <c r="I784" s="8" t="s">
        <v>85</v>
      </c>
      <c r="J784" s="10" t="s">
        <v>85</v>
      </c>
      <c r="K784" s="11">
        <v>32665</v>
      </c>
      <c r="L784" s="8" t="s">
        <v>98</v>
      </c>
      <c r="M784" s="12">
        <v>559</v>
      </c>
      <c r="N784" s="13"/>
      <c r="O784" s="14">
        <v>15120000</v>
      </c>
      <c r="P784" s="63">
        <f>[1]!EUROCONVERT(O784,"ITL","EUR")</f>
        <v>7808.83</v>
      </c>
    </row>
    <row r="785" spans="1:16" ht="15">
      <c r="A785" s="8" t="s">
        <v>358</v>
      </c>
      <c r="B785" s="8" t="s">
        <v>267</v>
      </c>
      <c r="C785" s="8" t="s">
        <v>372</v>
      </c>
      <c r="D785" s="8" t="s">
        <v>207</v>
      </c>
      <c r="E785" s="8" t="s">
        <v>67</v>
      </c>
      <c r="F785" s="8" t="s">
        <v>108</v>
      </c>
      <c r="G785" s="8" t="s">
        <v>111</v>
      </c>
      <c r="H785" t="s">
        <v>846</v>
      </c>
      <c r="I785" s="8" t="s">
        <v>85</v>
      </c>
      <c r="J785" s="10" t="s">
        <v>85</v>
      </c>
      <c r="K785" s="11">
        <v>32665</v>
      </c>
      <c r="L785" s="8" t="s">
        <v>98</v>
      </c>
      <c r="M785" s="12">
        <v>558</v>
      </c>
      <c r="N785" s="13"/>
      <c r="O785" s="14">
        <v>15120000</v>
      </c>
      <c r="P785" s="63">
        <f>[1]!EUROCONVERT(O785,"ITL","EUR")</f>
        <v>7808.83</v>
      </c>
    </row>
    <row r="786" spans="1:16" ht="15">
      <c r="A786" s="8" t="s">
        <v>358</v>
      </c>
      <c r="B786" s="8" t="s">
        <v>267</v>
      </c>
      <c r="C786" s="8" t="s">
        <v>372</v>
      </c>
      <c r="D786" s="8" t="s">
        <v>208</v>
      </c>
      <c r="E786" s="8" t="s">
        <v>67</v>
      </c>
      <c r="F786" s="8" t="s">
        <v>108</v>
      </c>
      <c r="G786" s="8" t="s">
        <v>111</v>
      </c>
      <c r="H786" t="s">
        <v>846</v>
      </c>
      <c r="I786" s="8" t="s">
        <v>85</v>
      </c>
      <c r="J786" s="10" t="s">
        <v>85</v>
      </c>
      <c r="K786" s="11">
        <v>32665</v>
      </c>
      <c r="L786" s="8" t="s">
        <v>98</v>
      </c>
      <c r="M786" s="12">
        <v>557</v>
      </c>
      <c r="N786" s="13"/>
      <c r="O786" s="14">
        <v>18900000</v>
      </c>
      <c r="P786" s="63">
        <f>[1]!EUROCONVERT(O786,"ITL","EUR")</f>
        <v>9761.04</v>
      </c>
    </row>
    <row r="787" spans="1:16" ht="15">
      <c r="A787" s="8" t="s">
        <v>358</v>
      </c>
      <c r="B787" s="8" t="s">
        <v>267</v>
      </c>
      <c r="C787" s="8" t="s">
        <v>372</v>
      </c>
      <c r="D787" s="8" t="s">
        <v>221</v>
      </c>
      <c r="E787" s="8" t="s">
        <v>67</v>
      </c>
      <c r="F787" s="8" t="s">
        <v>108</v>
      </c>
      <c r="G787" s="8" t="s">
        <v>111</v>
      </c>
      <c r="H787" t="s">
        <v>846</v>
      </c>
      <c r="I787" s="8" t="s">
        <v>85</v>
      </c>
      <c r="J787" s="10" t="s">
        <v>85</v>
      </c>
      <c r="K787" s="11">
        <v>32665</v>
      </c>
      <c r="L787" s="8" t="s">
        <v>98</v>
      </c>
      <c r="M787" s="12">
        <v>556</v>
      </c>
      <c r="N787" s="13"/>
      <c r="O787" s="14">
        <v>25200000</v>
      </c>
      <c r="P787" s="63">
        <f>[1]!EUROCONVERT(O787,"ITL","EUR")</f>
        <v>13014.71</v>
      </c>
    </row>
    <row r="788" spans="1:16" ht="15">
      <c r="A788" s="8" t="s">
        <v>358</v>
      </c>
      <c r="B788" s="8" t="s">
        <v>267</v>
      </c>
      <c r="C788" s="8" t="s">
        <v>372</v>
      </c>
      <c r="D788" s="8" t="s">
        <v>224</v>
      </c>
      <c r="E788" s="8" t="s">
        <v>67</v>
      </c>
      <c r="F788" s="8" t="s">
        <v>108</v>
      </c>
      <c r="G788" s="8" t="s">
        <v>111</v>
      </c>
      <c r="H788" t="s">
        <v>846</v>
      </c>
      <c r="I788" s="8" t="s">
        <v>85</v>
      </c>
      <c r="J788" s="10" t="s">
        <v>85</v>
      </c>
      <c r="K788" s="11">
        <v>32665</v>
      </c>
      <c r="L788" s="8" t="s">
        <v>98</v>
      </c>
      <c r="M788" s="12">
        <v>555</v>
      </c>
      <c r="N788" s="13"/>
      <c r="O788" s="14">
        <v>17640000</v>
      </c>
      <c r="P788" s="63">
        <f>[1]!EUROCONVERT(O788,"ITL","EUR")</f>
        <v>9110.3</v>
      </c>
    </row>
    <row r="789" spans="1:16" ht="15">
      <c r="A789" s="8" t="s">
        <v>358</v>
      </c>
      <c r="B789" s="8" t="s">
        <v>267</v>
      </c>
      <c r="C789" s="8" t="s">
        <v>372</v>
      </c>
      <c r="D789" s="8" t="s">
        <v>222</v>
      </c>
      <c r="E789" s="8" t="s">
        <v>67</v>
      </c>
      <c r="F789" s="8" t="s">
        <v>108</v>
      </c>
      <c r="G789" s="8" t="s">
        <v>111</v>
      </c>
      <c r="H789" t="s">
        <v>846</v>
      </c>
      <c r="I789" s="8" t="s">
        <v>85</v>
      </c>
      <c r="J789" s="10" t="s">
        <v>85</v>
      </c>
      <c r="K789" s="11">
        <v>32665</v>
      </c>
      <c r="L789" s="8" t="s">
        <v>98</v>
      </c>
      <c r="M789" s="12">
        <v>554</v>
      </c>
      <c r="N789" s="13"/>
      <c r="O789" s="14">
        <v>18900000</v>
      </c>
      <c r="P789" s="63">
        <f>[1]!EUROCONVERT(O789,"ITL","EUR")</f>
        <v>9761.04</v>
      </c>
    </row>
    <row r="790" spans="1:16" ht="15">
      <c r="A790" s="8" t="s">
        <v>358</v>
      </c>
      <c r="B790" s="8" t="s">
        <v>267</v>
      </c>
      <c r="C790" s="8" t="s">
        <v>372</v>
      </c>
      <c r="D790" s="8" t="s">
        <v>225</v>
      </c>
      <c r="E790" s="8" t="s">
        <v>67</v>
      </c>
      <c r="F790" s="8" t="s">
        <v>108</v>
      </c>
      <c r="G790" s="8" t="s">
        <v>111</v>
      </c>
      <c r="H790" t="s">
        <v>846</v>
      </c>
      <c r="I790" s="8" t="s">
        <v>85</v>
      </c>
      <c r="J790" s="10" t="s">
        <v>85</v>
      </c>
      <c r="K790" s="11">
        <v>32665</v>
      </c>
      <c r="L790" s="8" t="s">
        <v>98</v>
      </c>
      <c r="M790" s="12">
        <v>553</v>
      </c>
      <c r="N790" s="13"/>
      <c r="O790" s="14">
        <v>18900000</v>
      </c>
      <c r="P790" s="63">
        <f>[1]!EUROCONVERT(O790,"ITL","EUR")</f>
        <v>9761.04</v>
      </c>
    </row>
    <row r="791" spans="1:16" ht="15">
      <c r="A791" s="8" t="s">
        <v>358</v>
      </c>
      <c r="B791" s="8" t="s">
        <v>267</v>
      </c>
      <c r="C791" s="8" t="s">
        <v>372</v>
      </c>
      <c r="D791" s="8" t="s">
        <v>153</v>
      </c>
      <c r="E791" s="8" t="s">
        <v>67</v>
      </c>
      <c r="F791" s="8" t="s">
        <v>108</v>
      </c>
      <c r="G791" s="8" t="s">
        <v>111</v>
      </c>
      <c r="H791" t="s">
        <v>846</v>
      </c>
      <c r="I791" s="8" t="s">
        <v>85</v>
      </c>
      <c r="J791" s="10" t="s">
        <v>85</v>
      </c>
      <c r="K791" s="11">
        <v>32665</v>
      </c>
      <c r="L791" s="8" t="s">
        <v>98</v>
      </c>
      <c r="M791" s="12">
        <v>538</v>
      </c>
      <c r="N791" s="13"/>
      <c r="O791" s="14">
        <v>17640000</v>
      </c>
      <c r="P791" s="63">
        <f>[1]!EUROCONVERT(O791,"ITL","EUR")</f>
        <v>9110.3</v>
      </c>
    </row>
    <row r="792" spans="1:16" ht="15">
      <c r="A792" s="8" t="s">
        <v>358</v>
      </c>
      <c r="B792" s="8" t="s">
        <v>267</v>
      </c>
      <c r="C792" s="8" t="s">
        <v>372</v>
      </c>
      <c r="D792" s="8" t="s">
        <v>216</v>
      </c>
      <c r="E792" s="8" t="s">
        <v>67</v>
      </c>
      <c r="F792" s="8" t="s">
        <v>108</v>
      </c>
      <c r="G792" s="8" t="s">
        <v>111</v>
      </c>
      <c r="H792" t="s">
        <v>846</v>
      </c>
      <c r="I792" s="8" t="s">
        <v>85</v>
      </c>
      <c r="J792" s="10" t="s">
        <v>85</v>
      </c>
      <c r="K792" s="11">
        <v>32665</v>
      </c>
      <c r="L792" s="8" t="s">
        <v>98</v>
      </c>
      <c r="M792" s="12">
        <v>551</v>
      </c>
      <c r="N792" s="13"/>
      <c r="O792" s="14">
        <v>12600000</v>
      </c>
      <c r="P792" s="63">
        <f>[1]!EUROCONVERT(O792,"ITL","EUR")</f>
        <v>6507.36</v>
      </c>
    </row>
    <row r="793" spans="1:16" ht="15">
      <c r="A793" s="8" t="s">
        <v>358</v>
      </c>
      <c r="B793" s="8" t="s">
        <v>267</v>
      </c>
      <c r="C793" s="8" t="s">
        <v>372</v>
      </c>
      <c r="D793" s="8" t="s">
        <v>244</v>
      </c>
      <c r="E793" s="8" t="s">
        <v>67</v>
      </c>
      <c r="F793" s="8" t="s">
        <v>108</v>
      </c>
      <c r="G793" s="8" t="s">
        <v>111</v>
      </c>
      <c r="H793" t="s">
        <v>846</v>
      </c>
      <c r="I793" s="8" t="s">
        <v>85</v>
      </c>
      <c r="J793" s="10" t="s">
        <v>85</v>
      </c>
      <c r="K793" s="11">
        <v>32665</v>
      </c>
      <c r="L793" s="8" t="s">
        <v>98</v>
      </c>
      <c r="M793" s="12">
        <v>549</v>
      </c>
      <c r="N793" s="13"/>
      <c r="O793" s="14">
        <v>16380000</v>
      </c>
      <c r="P793" s="63">
        <f>[1]!EUROCONVERT(O793,"ITL","EUR")</f>
        <v>8459.56</v>
      </c>
    </row>
    <row r="794" spans="1:16" ht="15">
      <c r="A794" s="8" t="s">
        <v>358</v>
      </c>
      <c r="B794" s="8" t="s">
        <v>267</v>
      </c>
      <c r="C794" s="8" t="s">
        <v>372</v>
      </c>
      <c r="D794" s="8" t="s">
        <v>239</v>
      </c>
      <c r="E794" s="8" t="s">
        <v>67</v>
      </c>
      <c r="F794" s="8" t="s">
        <v>108</v>
      </c>
      <c r="G794" s="8" t="s">
        <v>111</v>
      </c>
      <c r="H794" t="s">
        <v>846</v>
      </c>
      <c r="I794" s="8" t="s">
        <v>85</v>
      </c>
      <c r="J794" s="10" t="s">
        <v>85</v>
      </c>
      <c r="K794" s="11">
        <v>32665</v>
      </c>
      <c r="L794" s="8" t="s">
        <v>98</v>
      </c>
      <c r="M794" s="12">
        <v>548</v>
      </c>
      <c r="N794" s="13"/>
      <c r="O794" s="14">
        <v>22680000</v>
      </c>
      <c r="P794" s="63">
        <f>[1]!EUROCONVERT(O794,"ITL","EUR")</f>
        <v>11713.24</v>
      </c>
    </row>
    <row r="795" spans="1:16" ht="15">
      <c r="A795" s="8" t="s">
        <v>358</v>
      </c>
      <c r="B795" s="8" t="s">
        <v>267</v>
      </c>
      <c r="C795" s="8" t="s">
        <v>372</v>
      </c>
      <c r="D795" s="8" t="s">
        <v>241</v>
      </c>
      <c r="E795" s="8" t="s">
        <v>67</v>
      </c>
      <c r="F795" s="8" t="s">
        <v>108</v>
      </c>
      <c r="G795" s="8" t="s">
        <v>111</v>
      </c>
      <c r="H795" t="s">
        <v>846</v>
      </c>
      <c r="I795" s="8" t="s">
        <v>85</v>
      </c>
      <c r="J795" s="10" t="s">
        <v>85</v>
      </c>
      <c r="K795" s="11">
        <v>32665</v>
      </c>
      <c r="L795" s="8" t="s">
        <v>98</v>
      </c>
      <c r="M795" s="12">
        <v>547</v>
      </c>
      <c r="N795" s="13"/>
      <c r="O795" s="14">
        <v>20160000</v>
      </c>
      <c r="P795" s="63">
        <f>[1]!EUROCONVERT(O795,"ITL","EUR")</f>
        <v>10411.77</v>
      </c>
    </row>
    <row r="796" spans="1:16" ht="15">
      <c r="A796" s="8" t="s">
        <v>358</v>
      </c>
      <c r="B796" s="8" t="s">
        <v>267</v>
      </c>
      <c r="C796" s="8" t="s">
        <v>372</v>
      </c>
      <c r="D796" s="8" t="s">
        <v>243</v>
      </c>
      <c r="E796" s="8" t="s">
        <v>67</v>
      </c>
      <c r="F796" s="8" t="s">
        <v>108</v>
      </c>
      <c r="G796" s="8" t="s">
        <v>111</v>
      </c>
      <c r="H796" t="s">
        <v>846</v>
      </c>
      <c r="I796" s="8" t="s">
        <v>85</v>
      </c>
      <c r="J796" s="10" t="s">
        <v>85</v>
      </c>
      <c r="K796" s="11">
        <v>32665</v>
      </c>
      <c r="L796" s="8" t="s">
        <v>98</v>
      </c>
      <c r="M796" s="12">
        <v>546</v>
      </c>
      <c r="N796" s="13"/>
      <c r="O796" s="14">
        <v>13860000</v>
      </c>
      <c r="P796" s="63">
        <f>[1]!EUROCONVERT(O796,"ITL","EUR")</f>
        <v>7158.09</v>
      </c>
    </row>
    <row r="797" spans="1:16" ht="15">
      <c r="A797" s="8" t="s">
        <v>358</v>
      </c>
      <c r="B797" s="8" t="s">
        <v>267</v>
      </c>
      <c r="C797" s="8" t="s">
        <v>372</v>
      </c>
      <c r="D797" s="8" t="s">
        <v>240</v>
      </c>
      <c r="E797" s="8" t="s">
        <v>67</v>
      </c>
      <c r="F797" s="8" t="s">
        <v>108</v>
      </c>
      <c r="G797" s="8" t="s">
        <v>111</v>
      </c>
      <c r="H797" t="s">
        <v>846</v>
      </c>
      <c r="I797" s="8" t="s">
        <v>85</v>
      </c>
      <c r="J797" s="10" t="s">
        <v>85</v>
      </c>
      <c r="K797" s="11">
        <v>32665</v>
      </c>
      <c r="L797" s="8" t="s">
        <v>98</v>
      </c>
      <c r="M797" s="12">
        <v>545</v>
      </c>
      <c r="N797" s="13"/>
      <c r="O797" s="14">
        <v>13860000</v>
      </c>
      <c r="P797" s="63">
        <f>[1]!EUROCONVERT(O797,"ITL","EUR")</f>
        <v>7158.09</v>
      </c>
    </row>
    <row r="798" spans="1:16" ht="15">
      <c r="A798" s="8" t="s">
        <v>358</v>
      </c>
      <c r="B798" s="8" t="s">
        <v>267</v>
      </c>
      <c r="C798" s="8" t="s">
        <v>372</v>
      </c>
      <c r="D798" s="8" t="s">
        <v>237</v>
      </c>
      <c r="E798" s="8" t="s">
        <v>67</v>
      </c>
      <c r="F798" s="8" t="s">
        <v>108</v>
      </c>
      <c r="G798" s="8" t="s">
        <v>111</v>
      </c>
      <c r="H798" t="s">
        <v>846</v>
      </c>
      <c r="I798" s="8" t="s">
        <v>85</v>
      </c>
      <c r="J798" s="10" t="s">
        <v>85</v>
      </c>
      <c r="K798" s="11">
        <v>32665</v>
      </c>
      <c r="L798" s="8" t="s">
        <v>98</v>
      </c>
      <c r="M798" s="12">
        <v>544</v>
      </c>
      <c r="N798" s="13"/>
      <c r="O798" s="14">
        <v>13860000</v>
      </c>
      <c r="P798" s="63">
        <f>[1]!EUROCONVERT(O798,"ITL","EUR")</f>
        <v>7158.09</v>
      </c>
    </row>
    <row r="799" spans="1:16" ht="15">
      <c r="A799" s="8" t="s">
        <v>358</v>
      </c>
      <c r="B799" s="8" t="s">
        <v>267</v>
      </c>
      <c r="C799" s="8" t="s">
        <v>372</v>
      </c>
      <c r="D799" s="8" t="s">
        <v>242</v>
      </c>
      <c r="E799" s="8" t="s">
        <v>67</v>
      </c>
      <c r="F799" s="8" t="s">
        <v>108</v>
      </c>
      <c r="G799" s="8" t="s">
        <v>111</v>
      </c>
      <c r="H799" t="s">
        <v>846</v>
      </c>
      <c r="I799" s="8" t="s">
        <v>85</v>
      </c>
      <c r="J799" s="10" t="s">
        <v>85</v>
      </c>
      <c r="K799" s="11">
        <v>32665</v>
      </c>
      <c r="L799" s="8" t="s">
        <v>98</v>
      </c>
      <c r="M799" s="12">
        <v>543</v>
      </c>
      <c r="N799" s="13"/>
      <c r="O799" s="14">
        <v>13860000</v>
      </c>
      <c r="P799" s="63">
        <f>[1]!EUROCONVERT(O799,"ITL","EUR")</f>
        <v>7158.09</v>
      </c>
    </row>
    <row r="800" spans="1:16" ht="15">
      <c r="A800" s="8" t="s">
        <v>358</v>
      </c>
      <c r="B800" s="8" t="s">
        <v>267</v>
      </c>
      <c r="C800" s="8" t="s">
        <v>372</v>
      </c>
      <c r="D800" s="8" t="s">
        <v>151</v>
      </c>
      <c r="E800" s="8" t="s">
        <v>67</v>
      </c>
      <c r="F800" s="8" t="s">
        <v>108</v>
      </c>
      <c r="G800" s="8" t="s">
        <v>111</v>
      </c>
      <c r="H800" t="s">
        <v>846</v>
      </c>
      <c r="I800" s="8" t="s">
        <v>85</v>
      </c>
      <c r="J800" s="10" t="s">
        <v>85</v>
      </c>
      <c r="K800" s="11">
        <v>32665</v>
      </c>
      <c r="L800" s="8" t="s">
        <v>98</v>
      </c>
      <c r="M800" s="12">
        <v>542</v>
      </c>
      <c r="N800" s="13"/>
      <c r="O800" s="14">
        <v>13860000</v>
      </c>
      <c r="P800" s="63">
        <f>[1]!EUROCONVERT(O800,"ITL","EUR")</f>
        <v>7158.09</v>
      </c>
    </row>
    <row r="801" spans="1:16" ht="15">
      <c r="A801" s="8" t="s">
        <v>358</v>
      </c>
      <c r="B801" s="8" t="s">
        <v>267</v>
      </c>
      <c r="C801" s="8" t="s">
        <v>372</v>
      </c>
      <c r="D801" s="8" t="s">
        <v>154</v>
      </c>
      <c r="E801" s="8" t="s">
        <v>67</v>
      </c>
      <c r="F801" s="8" t="s">
        <v>108</v>
      </c>
      <c r="G801" s="8" t="s">
        <v>111</v>
      </c>
      <c r="H801" t="s">
        <v>846</v>
      </c>
      <c r="I801" s="8" t="s">
        <v>85</v>
      </c>
      <c r="J801" s="10" t="s">
        <v>85</v>
      </c>
      <c r="K801" s="11">
        <v>32665</v>
      </c>
      <c r="L801" s="8" t="s">
        <v>98</v>
      </c>
      <c r="M801" s="12">
        <v>541</v>
      </c>
      <c r="N801" s="13"/>
      <c r="O801" s="14">
        <v>22680000</v>
      </c>
      <c r="P801" s="63">
        <f>[1]!EUROCONVERT(O801,"ITL","EUR")</f>
        <v>11713.24</v>
      </c>
    </row>
    <row r="802" spans="1:16" ht="15">
      <c r="A802" s="8" t="s">
        <v>358</v>
      </c>
      <c r="B802" s="8" t="s">
        <v>267</v>
      </c>
      <c r="C802" s="8" t="s">
        <v>372</v>
      </c>
      <c r="D802" s="8" t="s">
        <v>147</v>
      </c>
      <c r="E802" s="8" t="s">
        <v>67</v>
      </c>
      <c r="F802" s="8" t="s">
        <v>108</v>
      </c>
      <c r="G802" s="8" t="s">
        <v>111</v>
      </c>
      <c r="H802" t="s">
        <v>846</v>
      </c>
      <c r="I802" s="8" t="s">
        <v>85</v>
      </c>
      <c r="J802" s="10" t="s">
        <v>85</v>
      </c>
      <c r="K802" s="11">
        <v>32665</v>
      </c>
      <c r="L802" s="8" t="s">
        <v>98</v>
      </c>
      <c r="M802" s="12">
        <v>540</v>
      </c>
      <c r="N802" s="13"/>
      <c r="O802" s="14">
        <v>17640000</v>
      </c>
      <c r="P802" s="63">
        <f>[1]!EUROCONVERT(O802,"ITL","EUR")</f>
        <v>9110.3</v>
      </c>
    </row>
    <row r="803" spans="1:16" ht="15">
      <c r="A803" s="8" t="s">
        <v>358</v>
      </c>
      <c r="B803" s="8" t="s">
        <v>267</v>
      </c>
      <c r="C803" s="8" t="s">
        <v>372</v>
      </c>
      <c r="D803" s="8" t="s">
        <v>152</v>
      </c>
      <c r="E803" s="8" t="s">
        <v>67</v>
      </c>
      <c r="F803" s="8" t="s">
        <v>108</v>
      </c>
      <c r="G803" s="8" t="s">
        <v>111</v>
      </c>
      <c r="H803" t="s">
        <v>846</v>
      </c>
      <c r="I803" s="8" t="s">
        <v>85</v>
      </c>
      <c r="J803" s="10" t="s">
        <v>85</v>
      </c>
      <c r="K803" s="11">
        <v>32665</v>
      </c>
      <c r="L803" s="8" t="s">
        <v>98</v>
      </c>
      <c r="M803" s="12">
        <v>539</v>
      </c>
      <c r="N803" s="13"/>
      <c r="O803" s="14">
        <v>17640000</v>
      </c>
      <c r="P803" s="63">
        <f>[1]!EUROCONVERT(O803,"ITL","EUR")</f>
        <v>9110.3</v>
      </c>
    </row>
    <row r="804" spans="1:16" ht="15">
      <c r="A804" s="8" t="s">
        <v>358</v>
      </c>
      <c r="B804" s="8" t="s">
        <v>267</v>
      </c>
      <c r="C804" s="8" t="s">
        <v>372</v>
      </c>
      <c r="D804" s="8" t="s">
        <v>219</v>
      </c>
      <c r="E804" s="8" t="s">
        <v>67</v>
      </c>
      <c r="F804" s="8" t="s">
        <v>108</v>
      </c>
      <c r="G804" s="8" t="s">
        <v>111</v>
      </c>
      <c r="H804" t="s">
        <v>846</v>
      </c>
      <c r="I804" s="8" t="s">
        <v>85</v>
      </c>
      <c r="J804" s="10" t="s">
        <v>85</v>
      </c>
      <c r="K804" s="11">
        <v>32665</v>
      </c>
      <c r="L804" s="8" t="s">
        <v>98</v>
      </c>
      <c r="M804" s="12">
        <v>552</v>
      </c>
      <c r="N804" s="13"/>
      <c r="O804" s="14">
        <v>20160000</v>
      </c>
      <c r="P804" s="63">
        <f>[1]!EUROCONVERT(O804,"ITL","EUR")</f>
        <v>10411.77</v>
      </c>
    </row>
    <row r="805" spans="1:17" s="81" customFormat="1" ht="16.5">
      <c r="A805" s="26" t="s">
        <v>360</v>
      </c>
      <c r="B805" s="26"/>
      <c r="C805" s="26"/>
      <c r="D805" s="26"/>
      <c r="E805" s="26"/>
      <c r="F805" s="26"/>
      <c r="G805" s="26"/>
      <c r="H805" s="26"/>
      <c r="I805" s="26"/>
      <c r="J805" s="39"/>
      <c r="K805" s="91"/>
      <c r="L805" s="26"/>
      <c r="M805" s="92"/>
      <c r="N805" s="93"/>
      <c r="O805" s="152">
        <f>SUBTOTAL(9,O760:O804)</f>
        <v>778680000</v>
      </c>
      <c r="P805" s="83">
        <f>[1]!EUROCONVERT(O805,"ITL","EUR")</f>
        <v>402154.66</v>
      </c>
      <c r="Q805" s="163"/>
    </row>
    <row r="806" spans="1:17" s="94" customFormat="1" ht="16.5">
      <c r="A806" s="97" t="s">
        <v>1000</v>
      </c>
      <c r="B806" s="97"/>
      <c r="C806" s="97"/>
      <c r="D806" s="97"/>
      <c r="E806" s="97"/>
      <c r="F806" s="97"/>
      <c r="G806" s="97"/>
      <c r="H806" s="97"/>
      <c r="I806" s="97"/>
      <c r="J806" s="98"/>
      <c r="K806" s="99"/>
      <c r="L806" s="97"/>
      <c r="M806" s="100"/>
      <c r="N806" s="101"/>
      <c r="O806" s="177"/>
      <c r="P806" s="102">
        <f>P805+P759</f>
        <v>2715881.5700000003</v>
      </c>
      <c r="Q806" s="165">
        <v>2715881.57</v>
      </c>
    </row>
    <row r="807" spans="1:16" ht="15">
      <c r="A807" s="20"/>
      <c r="B807" s="16"/>
      <c r="C807" s="16"/>
      <c r="D807" s="16"/>
      <c r="E807" s="16"/>
      <c r="F807" s="16"/>
      <c r="G807" s="16"/>
      <c r="H807" s="16"/>
      <c r="I807" s="16"/>
      <c r="J807" s="17"/>
      <c r="K807" s="18"/>
      <c r="L807" s="16"/>
      <c r="M807" s="19"/>
      <c r="N807" s="21"/>
      <c r="O807" s="36"/>
      <c r="P807" s="63"/>
    </row>
    <row r="808" spans="1:16" ht="15">
      <c r="A808" s="16" t="s">
        <v>361</v>
      </c>
      <c r="B808" s="16" t="s">
        <v>180</v>
      </c>
      <c r="C808" s="16" t="s">
        <v>362</v>
      </c>
      <c r="D808" s="16" t="s">
        <v>165</v>
      </c>
      <c r="E808" s="16" t="s">
        <v>363</v>
      </c>
      <c r="F808" s="16" t="s">
        <v>131</v>
      </c>
      <c r="G808" s="16" t="s">
        <v>124</v>
      </c>
      <c r="H808" t="s">
        <v>846</v>
      </c>
      <c r="I808" s="16" t="s">
        <v>85</v>
      </c>
      <c r="J808" s="17" t="s">
        <v>85</v>
      </c>
      <c r="K808" s="18">
        <v>31775</v>
      </c>
      <c r="L808" s="16" t="s">
        <v>98</v>
      </c>
      <c r="M808" s="19">
        <v>255</v>
      </c>
      <c r="N808" s="21"/>
      <c r="O808" s="36">
        <v>98000000</v>
      </c>
      <c r="P808" s="63">
        <f>[1]!EUROCONVERT(O808,"ITL","EUR")</f>
        <v>50612.78</v>
      </c>
    </row>
    <row r="809" spans="1:16" ht="15">
      <c r="A809" s="16" t="s">
        <v>361</v>
      </c>
      <c r="B809" s="16" t="s">
        <v>184</v>
      </c>
      <c r="C809" s="16" t="s">
        <v>362</v>
      </c>
      <c r="D809" s="16" t="s">
        <v>343</v>
      </c>
      <c r="E809" s="16" t="s">
        <v>363</v>
      </c>
      <c r="F809" s="16" t="s">
        <v>131</v>
      </c>
      <c r="G809" s="16" t="s">
        <v>124</v>
      </c>
      <c r="H809" t="s">
        <v>846</v>
      </c>
      <c r="I809" s="16" t="s">
        <v>85</v>
      </c>
      <c r="J809" s="17" t="s">
        <v>85</v>
      </c>
      <c r="K809" s="18">
        <v>31775</v>
      </c>
      <c r="L809" s="16" t="s">
        <v>98</v>
      </c>
      <c r="M809" s="19">
        <v>247</v>
      </c>
      <c r="N809" s="21"/>
      <c r="O809" s="36">
        <v>98000000</v>
      </c>
      <c r="P809" s="63">
        <f>[1]!EUROCONVERT(O809,"ITL","EUR")</f>
        <v>50612.78</v>
      </c>
    </row>
    <row r="810" spans="1:16" ht="15">
      <c r="A810" s="16" t="s">
        <v>361</v>
      </c>
      <c r="B810" s="16" t="s">
        <v>184</v>
      </c>
      <c r="C810" s="16" t="s">
        <v>362</v>
      </c>
      <c r="D810" s="16" t="s">
        <v>340</v>
      </c>
      <c r="E810" s="16" t="s">
        <v>363</v>
      </c>
      <c r="F810" s="16" t="s">
        <v>131</v>
      </c>
      <c r="G810" s="16" t="s">
        <v>124</v>
      </c>
      <c r="H810" t="s">
        <v>846</v>
      </c>
      <c r="I810" s="16" t="s">
        <v>85</v>
      </c>
      <c r="J810" s="17" t="s">
        <v>85</v>
      </c>
      <c r="K810" s="18">
        <v>31775</v>
      </c>
      <c r="L810" s="16" t="s">
        <v>98</v>
      </c>
      <c r="M810" s="19">
        <v>248</v>
      </c>
      <c r="N810" s="21"/>
      <c r="O810" s="36">
        <v>98000000</v>
      </c>
      <c r="P810" s="63">
        <f>[1]!EUROCONVERT(O810,"ITL","EUR")</f>
        <v>50612.78</v>
      </c>
    </row>
    <row r="811" spans="1:16" ht="15">
      <c r="A811" s="16" t="s">
        <v>361</v>
      </c>
      <c r="B811" s="16" t="s">
        <v>184</v>
      </c>
      <c r="C811" s="16" t="s">
        <v>362</v>
      </c>
      <c r="D811" s="16" t="s">
        <v>353</v>
      </c>
      <c r="E811" s="16" t="s">
        <v>363</v>
      </c>
      <c r="F811" s="16" t="s">
        <v>131</v>
      </c>
      <c r="G811" s="16" t="s">
        <v>124</v>
      </c>
      <c r="H811" t="s">
        <v>846</v>
      </c>
      <c r="I811" s="16" t="s">
        <v>85</v>
      </c>
      <c r="J811" s="17" t="s">
        <v>85</v>
      </c>
      <c r="K811" s="18">
        <v>31775</v>
      </c>
      <c r="L811" s="16" t="s">
        <v>98</v>
      </c>
      <c r="M811" s="19">
        <v>249</v>
      </c>
      <c r="N811" s="21"/>
      <c r="O811" s="36">
        <v>98000000</v>
      </c>
      <c r="P811" s="63">
        <f>[1]!EUROCONVERT(O811,"ITL","EUR")</f>
        <v>50612.78</v>
      </c>
    </row>
    <row r="812" spans="1:16" ht="15">
      <c r="A812" s="16" t="s">
        <v>361</v>
      </c>
      <c r="B812" s="16" t="s">
        <v>184</v>
      </c>
      <c r="C812" s="16" t="s">
        <v>362</v>
      </c>
      <c r="D812" s="16" t="s">
        <v>337</v>
      </c>
      <c r="E812" s="16" t="s">
        <v>363</v>
      </c>
      <c r="F812" s="16" t="s">
        <v>131</v>
      </c>
      <c r="G812" s="16" t="s">
        <v>124</v>
      </c>
      <c r="H812" t="s">
        <v>846</v>
      </c>
      <c r="I812" s="16" t="s">
        <v>85</v>
      </c>
      <c r="J812" s="17" t="s">
        <v>85</v>
      </c>
      <c r="K812" s="18">
        <v>31775</v>
      </c>
      <c r="L812" s="16" t="s">
        <v>98</v>
      </c>
      <c r="M812" s="19">
        <v>250</v>
      </c>
      <c r="N812" s="21"/>
      <c r="O812" s="36">
        <v>98000000</v>
      </c>
      <c r="P812" s="63">
        <f>[1]!EUROCONVERT(O812,"ITL","EUR")</f>
        <v>50612.78</v>
      </c>
    </row>
    <row r="813" spans="1:16" ht="15">
      <c r="A813" s="16" t="s">
        <v>361</v>
      </c>
      <c r="B813" s="16" t="s">
        <v>184</v>
      </c>
      <c r="C813" s="16" t="s">
        <v>362</v>
      </c>
      <c r="D813" s="16" t="s">
        <v>347</v>
      </c>
      <c r="E813" s="16" t="s">
        <v>363</v>
      </c>
      <c r="F813" s="16" t="s">
        <v>131</v>
      </c>
      <c r="G813" s="16" t="s">
        <v>124</v>
      </c>
      <c r="H813" t="s">
        <v>846</v>
      </c>
      <c r="I813" s="16" t="s">
        <v>85</v>
      </c>
      <c r="J813" s="17" t="s">
        <v>85</v>
      </c>
      <c r="K813" s="18">
        <v>31775</v>
      </c>
      <c r="L813" s="16" t="s">
        <v>98</v>
      </c>
      <c r="M813" s="19">
        <v>251</v>
      </c>
      <c r="N813" s="21"/>
      <c r="O813" s="36">
        <v>98000000</v>
      </c>
      <c r="P813" s="63">
        <f>[1]!EUROCONVERT(O813,"ITL","EUR")</f>
        <v>50612.78</v>
      </c>
    </row>
    <row r="814" spans="1:16" ht="15">
      <c r="A814" s="16" t="s">
        <v>361</v>
      </c>
      <c r="B814" s="16" t="s">
        <v>185</v>
      </c>
      <c r="C814" s="16" t="s">
        <v>362</v>
      </c>
      <c r="D814" s="16" t="s">
        <v>322</v>
      </c>
      <c r="E814" s="16" t="s">
        <v>363</v>
      </c>
      <c r="F814" s="16" t="s">
        <v>131</v>
      </c>
      <c r="G814" s="16" t="s">
        <v>124</v>
      </c>
      <c r="H814" t="s">
        <v>846</v>
      </c>
      <c r="I814" s="16" t="s">
        <v>85</v>
      </c>
      <c r="J814" s="17" t="s">
        <v>85</v>
      </c>
      <c r="K814" s="18">
        <v>31775</v>
      </c>
      <c r="L814" s="16" t="s">
        <v>98</v>
      </c>
      <c r="M814" s="19">
        <v>269</v>
      </c>
      <c r="N814" s="21"/>
      <c r="O814" s="36">
        <v>126000000</v>
      </c>
      <c r="P814" s="63">
        <f>[1]!EUROCONVERT(O814,"ITL","EUR")</f>
        <v>65073.57</v>
      </c>
    </row>
    <row r="815" spans="1:16" ht="15">
      <c r="A815" s="16" t="s">
        <v>361</v>
      </c>
      <c r="B815" s="16" t="s">
        <v>183</v>
      </c>
      <c r="C815" s="16" t="s">
        <v>362</v>
      </c>
      <c r="D815" s="16" t="s">
        <v>174</v>
      </c>
      <c r="E815" s="16" t="s">
        <v>363</v>
      </c>
      <c r="F815" s="16" t="s">
        <v>131</v>
      </c>
      <c r="G815" s="16" t="s">
        <v>124</v>
      </c>
      <c r="H815" t="s">
        <v>846</v>
      </c>
      <c r="I815" s="16" t="s">
        <v>85</v>
      </c>
      <c r="J815" s="17" t="s">
        <v>85</v>
      </c>
      <c r="K815" s="18">
        <v>31775</v>
      </c>
      <c r="L815" s="16" t="s">
        <v>98</v>
      </c>
      <c r="M815" s="19">
        <v>256</v>
      </c>
      <c r="N815" s="21"/>
      <c r="O815" s="36">
        <v>98000000</v>
      </c>
      <c r="P815" s="63">
        <f>[1]!EUROCONVERT(O815,"ITL","EUR")</f>
        <v>50612.78</v>
      </c>
    </row>
    <row r="816" spans="1:16" ht="15">
      <c r="A816" s="16" t="s">
        <v>361</v>
      </c>
      <c r="B816" s="16" t="s">
        <v>183</v>
      </c>
      <c r="C816" s="16" t="s">
        <v>362</v>
      </c>
      <c r="D816" s="16" t="s">
        <v>163</v>
      </c>
      <c r="E816" s="16" t="s">
        <v>363</v>
      </c>
      <c r="F816" s="16" t="s">
        <v>131</v>
      </c>
      <c r="G816" s="16" t="s">
        <v>124</v>
      </c>
      <c r="H816" t="s">
        <v>846</v>
      </c>
      <c r="I816" s="16" t="s">
        <v>85</v>
      </c>
      <c r="J816" s="17" t="s">
        <v>85</v>
      </c>
      <c r="K816" s="18">
        <v>31775</v>
      </c>
      <c r="L816" s="16" t="s">
        <v>98</v>
      </c>
      <c r="M816" s="19">
        <v>257</v>
      </c>
      <c r="N816" s="21"/>
      <c r="O816" s="36">
        <v>98000000</v>
      </c>
      <c r="P816" s="63">
        <f>[1]!EUROCONVERT(O816,"ITL","EUR")</f>
        <v>50612.78</v>
      </c>
    </row>
    <row r="817" spans="1:16" ht="15">
      <c r="A817" s="16" t="s">
        <v>361</v>
      </c>
      <c r="B817" s="16" t="s">
        <v>183</v>
      </c>
      <c r="C817" s="16" t="s">
        <v>362</v>
      </c>
      <c r="D817" s="16" t="s">
        <v>167</v>
      </c>
      <c r="E817" s="16" t="s">
        <v>363</v>
      </c>
      <c r="F817" s="16" t="s">
        <v>131</v>
      </c>
      <c r="G817" s="16" t="s">
        <v>124</v>
      </c>
      <c r="H817" t="s">
        <v>846</v>
      </c>
      <c r="I817" s="16" t="s">
        <v>85</v>
      </c>
      <c r="J817" s="17" t="s">
        <v>85</v>
      </c>
      <c r="K817" s="18">
        <v>31775</v>
      </c>
      <c r="L817" s="16" t="s">
        <v>98</v>
      </c>
      <c r="M817" s="19">
        <v>258</v>
      </c>
      <c r="N817" s="21"/>
      <c r="O817" s="36">
        <v>98000000</v>
      </c>
      <c r="P817" s="63">
        <f>[1]!EUROCONVERT(O817,"ITL","EUR")</f>
        <v>50612.78</v>
      </c>
    </row>
    <row r="818" spans="1:16" ht="15">
      <c r="A818" s="16" t="s">
        <v>361</v>
      </c>
      <c r="B818" s="16" t="s">
        <v>183</v>
      </c>
      <c r="C818" s="16" t="s">
        <v>362</v>
      </c>
      <c r="D818" s="16" t="s">
        <v>176</v>
      </c>
      <c r="E818" s="16" t="s">
        <v>363</v>
      </c>
      <c r="F818" s="16" t="s">
        <v>131</v>
      </c>
      <c r="G818" s="16" t="s">
        <v>124</v>
      </c>
      <c r="H818" t="s">
        <v>846</v>
      </c>
      <c r="I818" s="16" t="s">
        <v>85</v>
      </c>
      <c r="J818" s="17" t="s">
        <v>85</v>
      </c>
      <c r="K818" s="18">
        <v>31775</v>
      </c>
      <c r="L818" s="16" t="s">
        <v>98</v>
      </c>
      <c r="M818" s="19">
        <v>259</v>
      </c>
      <c r="N818" s="21"/>
      <c r="O818" s="36">
        <v>98000000</v>
      </c>
      <c r="P818" s="63">
        <f>[1]!EUROCONVERT(O818,"ITL","EUR")</f>
        <v>50612.78</v>
      </c>
    </row>
    <row r="819" spans="1:16" ht="15">
      <c r="A819" s="16" t="s">
        <v>361</v>
      </c>
      <c r="B819" s="16" t="s">
        <v>185</v>
      </c>
      <c r="C819" s="16" t="s">
        <v>362</v>
      </c>
      <c r="D819" s="16" t="s">
        <v>321</v>
      </c>
      <c r="E819" s="16" t="s">
        <v>363</v>
      </c>
      <c r="F819" s="16" t="s">
        <v>131</v>
      </c>
      <c r="G819" s="16" t="s">
        <v>124</v>
      </c>
      <c r="H819" t="s">
        <v>846</v>
      </c>
      <c r="I819" s="16" t="s">
        <v>85</v>
      </c>
      <c r="J819" s="17" t="s">
        <v>85</v>
      </c>
      <c r="K819" s="18">
        <v>31775</v>
      </c>
      <c r="L819" s="16" t="s">
        <v>98</v>
      </c>
      <c r="M819" s="19">
        <v>268</v>
      </c>
      <c r="N819" s="21"/>
      <c r="O819" s="36">
        <v>126000000</v>
      </c>
      <c r="P819" s="63">
        <f>[1]!EUROCONVERT(O819,"ITL","EUR")</f>
        <v>65073.57</v>
      </c>
    </row>
    <row r="820" spans="1:16" ht="15">
      <c r="A820" s="16" t="s">
        <v>361</v>
      </c>
      <c r="B820" s="16" t="s">
        <v>195</v>
      </c>
      <c r="C820" s="16" t="s">
        <v>362</v>
      </c>
      <c r="D820" s="16" t="s">
        <v>333</v>
      </c>
      <c r="E820" s="16" t="s">
        <v>363</v>
      </c>
      <c r="F820" s="16" t="s">
        <v>131</v>
      </c>
      <c r="G820" s="16" t="s">
        <v>124</v>
      </c>
      <c r="H820" t="s">
        <v>846</v>
      </c>
      <c r="I820" s="16" t="s">
        <v>85</v>
      </c>
      <c r="J820" s="17" t="s">
        <v>85</v>
      </c>
      <c r="K820" s="18">
        <v>31775</v>
      </c>
      <c r="L820" s="16" t="s">
        <v>98</v>
      </c>
      <c r="M820" s="19">
        <v>235</v>
      </c>
      <c r="N820" s="21"/>
      <c r="O820" s="36">
        <v>98000000</v>
      </c>
      <c r="P820" s="63">
        <f>[1]!EUROCONVERT(O820,"ITL","EUR")</f>
        <v>50612.78</v>
      </c>
    </row>
    <row r="821" spans="1:16" ht="15">
      <c r="A821" s="16" t="s">
        <v>361</v>
      </c>
      <c r="B821" s="16" t="s">
        <v>188</v>
      </c>
      <c r="C821" s="16" t="s">
        <v>362</v>
      </c>
      <c r="D821" s="16" t="s">
        <v>315</v>
      </c>
      <c r="E821" s="16" t="s">
        <v>363</v>
      </c>
      <c r="F821" s="16" t="s">
        <v>131</v>
      </c>
      <c r="G821" s="16" t="s">
        <v>124</v>
      </c>
      <c r="H821" t="s">
        <v>846</v>
      </c>
      <c r="I821" s="16" t="s">
        <v>85</v>
      </c>
      <c r="J821" s="17" t="s">
        <v>85</v>
      </c>
      <c r="K821" s="18">
        <v>31775</v>
      </c>
      <c r="L821" s="16" t="s">
        <v>98</v>
      </c>
      <c r="M821" s="19">
        <v>246</v>
      </c>
      <c r="N821" s="21"/>
      <c r="O821" s="36">
        <v>98000000</v>
      </c>
      <c r="P821" s="63">
        <f>[1]!EUROCONVERT(O821,"ITL","EUR")</f>
        <v>50612.78</v>
      </c>
    </row>
    <row r="822" spans="1:16" ht="15">
      <c r="A822" s="16" t="s">
        <v>361</v>
      </c>
      <c r="B822" s="16" t="s">
        <v>180</v>
      </c>
      <c r="C822" s="16" t="s">
        <v>362</v>
      </c>
      <c r="D822" s="16" t="s">
        <v>171</v>
      </c>
      <c r="E822" s="16" t="s">
        <v>363</v>
      </c>
      <c r="F822" s="16" t="s">
        <v>131</v>
      </c>
      <c r="G822" s="16" t="s">
        <v>124</v>
      </c>
      <c r="H822" t="s">
        <v>846</v>
      </c>
      <c r="I822" s="16" t="s">
        <v>85</v>
      </c>
      <c r="J822" s="17" t="s">
        <v>85</v>
      </c>
      <c r="K822" s="18">
        <v>31775</v>
      </c>
      <c r="L822" s="16" t="s">
        <v>98</v>
      </c>
      <c r="M822" s="19">
        <v>253</v>
      </c>
      <c r="N822" s="21"/>
      <c r="O822" s="36">
        <v>98000000</v>
      </c>
      <c r="P822" s="63">
        <f>[1]!EUROCONVERT(O822,"ITL","EUR")</f>
        <v>50612.78</v>
      </c>
    </row>
    <row r="823" spans="1:16" ht="15">
      <c r="A823" s="16" t="s">
        <v>361</v>
      </c>
      <c r="B823" s="16" t="s">
        <v>196</v>
      </c>
      <c r="C823" s="16" t="s">
        <v>362</v>
      </c>
      <c r="D823" s="16" t="s">
        <v>317</v>
      </c>
      <c r="E823" s="16" t="s">
        <v>363</v>
      </c>
      <c r="F823" s="16" t="s">
        <v>131</v>
      </c>
      <c r="G823" s="16" t="s">
        <v>124</v>
      </c>
      <c r="H823" t="s">
        <v>846</v>
      </c>
      <c r="I823" s="16" t="s">
        <v>85</v>
      </c>
      <c r="J823" s="17" t="s">
        <v>85</v>
      </c>
      <c r="K823" s="18">
        <v>31775</v>
      </c>
      <c r="L823" s="16" t="s">
        <v>98</v>
      </c>
      <c r="M823" s="19">
        <v>236</v>
      </c>
      <c r="N823" s="21"/>
      <c r="O823" s="36">
        <v>98000000</v>
      </c>
      <c r="P823" s="63">
        <f>[1]!EUROCONVERT(O823,"ITL","EUR")</f>
        <v>50612.78</v>
      </c>
    </row>
    <row r="824" spans="1:16" ht="15">
      <c r="A824" s="16" t="s">
        <v>361</v>
      </c>
      <c r="B824" s="16" t="s">
        <v>185</v>
      </c>
      <c r="C824" s="16" t="s">
        <v>362</v>
      </c>
      <c r="D824" s="16" t="s">
        <v>325</v>
      </c>
      <c r="E824" s="16" t="s">
        <v>363</v>
      </c>
      <c r="F824" s="16" t="s">
        <v>131</v>
      </c>
      <c r="G824" s="16" t="s">
        <v>124</v>
      </c>
      <c r="H824" t="s">
        <v>846</v>
      </c>
      <c r="I824" s="16" t="s">
        <v>85</v>
      </c>
      <c r="J824" s="17" t="s">
        <v>85</v>
      </c>
      <c r="K824" s="18">
        <v>31775</v>
      </c>
      <c r="L824" s="16" t="s">
        <v>98</v>
      </c>
      <c r="M824" s="19">
        <v>270</v>
      </c>
      <c r="N824" s="21"/>
      <c r="O824" s="36">
        <v>126000000</v>
      </c>
      <c r="P824" s="63">
        <f>[1]!EUROCONVERT(O824,"ITL","EUR")</f>
        <v>65073.57</v>
      </c>
    </row>
    <row r="825" spans="1:16" ht="15">
      <c r="A825" s="16" t="s">
        <v>361</v>
      </c>
      <c r="B825" s="16" t="s">
        <v>195</v>
      </c>
      <c r="C825" s="16" t="s">
        <v>362</v>
      </c>
      <c r="D825" s="16" t="s">
        <v>327</v>
      </c>
      <c r="E825" s="16" t="s">
        <v>363</v>
      </c>
      <c r="F825" s="16" t="s">
        <v>131</v>
      </c>
      <c r="G825" s="16" t="s">
        <v>124</v>
      </c>
      <c r="H825" t="s">
        <v>846</v>
      </c>
      <c r="I825" s="16" t="s">
        <v>85</v>
      </c>
      <c r="J825" s="17" t="s">
        <v>85</v>
      </c>
      <c r="K825" s="18">
        <v>31775</v>
      </c>
      <c r="L825" s="16" t="s">
        <v>98</v>
      </c>
      <c r="M825" s="19">
        <v>231</v>
      </c>
      <c r="N825" s="21"/>
      <c r="O825" s="36">
        <v>98000000</v>
      </c>
      <c r="P825" s="63">
        <f>[1]!EUROCONVERT(O825,"ITL","EUR")</f>
        <v>50612.78</v>
      </c>
    </row>
    <row r="826" spans="1:16" ht="15">
      <c r="A826" s="16" t="s">
        <v>361</v>
      </c>
      <c r="B826" s="16" t="s">
        <v>195</v>
      </c>
      <c r="C826" s="16" t="s">
        <v>362</v>
      </c>
      <c r="D826" s="16" t="s">
        <v>320</v>
      </c>
      <c r="E826" s="16" t="s">
        <v>363</v>
      </c>
      <c r="F826" s="16" t="s">
        <v>131</v>
      </c>
      <c r="G826" s="16" t="s">
        <v>124</v>
      </c>
      <c r="H826" t="s">
        <v>846</v>
      </c>
      <c r="I826" s="16" t="s">
        <v>85</v>
      </c>
      <c r="J826" s="17" t="s">
        <v>85</v>
      </c>
      <c r="K826" s="18">
        <v>31775</v>
      </c>
      <c r="L826" s="16" t="s">
        <v>98</v>
      </c>
      <c r="M826" s="19">
        <v>232</v>
      </c>
      <c r="N826" s="21"/>
      <c r="O826" s="36">
        <v>98000000</v>
      </c>
      <c r="P826" s="63">
        <f>[1]!EUROCONVERT(O826,"ITL","EUR")</f>
        <v>50612.78</v>
      </c>
    </row>
    <row r="827" spans="1:16" ht="15">
      <c r="A827" s="16" t="s">
        <v>361</v>
      </c>
      <c r="B827" s="16" t="s">
        <v>195</v>
      </c>
      <c r="C827" s="16" t="s">
        <v>362</v>
      </c>
      <c r="D827" s="16" t="s">
        <v>338</v>
      </c>
      <c r="E827" s="16" t="s">
        <v>363</v>
      </c>
      <c r="F827" s="16" t="s">
        <v>131</v>
      </c>
      <c r="G827" s="16" t="s">
        <v>124</v>
      </c>
      <c r="H827" t="s">
        <v>846</v>
      </c>
      <c r="I827" s="16" t="s">
        <v>85</v>
      </c>
      <c r="J827" s="17" t="s">
        <v>85</v>
      </c>
      <c r="K827" s="18">
        <v>31775</v>
      </c>
      <c r="L827" s="16" t="s">
        <v>98</v>
      </c>
      <c r="M827" s="19">
        <v>233</v>
      </c>
      <c r="N827" s="21"/>
      <c r="O827" s="36">
        <v>98000000</v>
      </c>
      <c r="P827" s="63">
        <f>[1]!EUROCONVERT(O827,"ITL","EUR")</f>
        <v>50612.78</v>
      </c>
    </row>
    <row r="828" spans="1:16" ht="15">
      <c r="A828" s="16" t="s">
        <v>361</v>
      </c>
      <c r="B828" s="16" t="s">
        <v>196</v>
      </c>
      <c r="C828" s="16" t="s">
        <v>362</v>
      </c>
      <c r="D828" s="16" t="s">
        <v>316</v>
      </c>
      <c r="E828" s="16" t="s">
        <v>363</v>
      </c>
      <c r="F828" s="16" t="s">
        <v>131</v>
      </c>
      <c r="G828" s="16" t="s">
        <v>124</v>
      </c>
      <c r="H828" t="s">
        <v>846</v>
      </c>
      <c r="I828" s="16" t="s">
        <v>85</v>
      </c>
      <c r="J828" s="17" t="s">
        <v>85</v>
      </c>
      <c r="K828" s="18">
        <v>31775</v>
      </c>
      <c r="L828" s="16" t="s">
        <v>98</v>
      </c>
      <c r="M828" s="19">
        <v>237</v>
      </c>
      <c r="N828" s="21"/>
      <c r="O828" s="36">
        <v>98000000</v>
      </c>
      <c r="P828" s="63">
        <f>[1]!EUROCONVERT(O828,"ITL","EUR")</f>
        <v>50612.78</v>
      </c>
    </row>
    <row r="829" spans="1:16" ht="15">
      <c r="A829" s="16" t="s">
        <v>361</v>
      </c>
      <c r="B829" s="16" t="s">
        <v>180</v>
      </c>
      <c r="C829" s="16" t="s">
        <v>362</v>
      </c>
      <c r="D829" s="16" t="s">
        <v>170</v>
      </c>
      <c r="E829" s="16" t="s">
        <v>363</v>
      </c>
      <c r="F829" s="16" t="s">
        <v>131</v>
      </c>
      <c r="G829" s="16" t="s">
        <v>124</v>
      </c>
      <c r="H829" t="s">
        <v>846</v>
      </c>
      <c r="I829" s="16" t="s">
        <v>85</v>
      </c>
      <c r="J829" s="17" t="s">
        <v>85</v>
      </c>
      <c r="K829" s="18">
        <v>31775</v>
      </c>
      <c r="L829" s="16" t="s">
        <v>98</v>
      </c>
      <c r="M829" s="19">
        <v>254</v>
      </c>
      <c r="N829" s="21"/>
      <c r="O829" s="36">
        <v>98000000</v>
      </c>
      <c r="P829" s="63">
        <f>[1]!EUROCONVERT(O829,"ITL","EUR")</f>
        <v>50612.78</v>
      </c>
    </row>
    <row r="830" spans="1:16" ht="15">
      <c r="A830" s="16" t="s">
        <v>361</v>
      </c>
      <c r="B830" s="16" t="s">
        <v>188</v>
      </c>
      <c r="C830" s="16" t="s">
        <v>362</v>
      </c>
      <c r="D830" s="16" t="s">
        <v>305</v>
      </c>
      <c r="E830" s="16" t="s">
        <v>363</v>
      </c>
      <c r="F830" s="16" t="s">
        <v>131</v>
      </c>
      <c r="G830" s="16" t="s">
        <v>124</v>
      </c>
      <c r="H830" t="s">
        <v>846</v>
      </c>
      <c r="I830" s="16" t="s">
        <v>85</v>
      </c>
      <c r="J830" s="17" t="s">
        <v>85</v>
      </c>
      <c r="K830" s="18">
        <v>31775</v>
      </c>
      <c r="L830" s="16" t="s">
        <v>98</v>
      </c>
      <c r="M830" s="19">
        <v>245</v>
      </c>
      <c r="N830" s="21"/>
      <c r="O830" s="36">
        <v>98000000</v>
      </c>
      <c r="P830" s="63">
        <f>[1]!EUROCONVERT(O830,"ITL","EUR")</f>
        <v>50612.78</v>
      </c>
    </row>
    <row r="831" spans="1:16" ht="15">
      <c r="A831" s="16" t="s">
        <v>361</v>
      </c>
      <c r="B831" s="16" t="s">
        <v>196</v>
      </c>
      <c r="C831" s="16" t="s">
        <v>362</v>
      </c>
      <c r="D831" s="16" t="s">
        <v>312</v>
      </c>
      <c r="E831" s="16" t="s">
        <v>363</v>
      </c>
      <c r="F831" s="16" t="s">
        <v>131</v>
      </c>
      <c r="G831" s="16" t="s">
        <v>124</v>
      </c>
      <c r="H831" t="s">
        <v>846</v>
      </c>
      <c r="I831" s="16" t="s">
        <v>85</v>
      </c>
      <c r="J831" s="17" t="s">
        <v>85</v>
      </c>
      <c r="K831" s="18">
        <v>31775</v>
      </c>
      <c r="L831" s="16" t="s">
        <v>98</v>
      </c>
      <c r="M831" s="19">
        <v>238</v>
      </c>
      <c r="N831" s="21"/>
      <c r="O831" s="36">
        <v>98000000</v>
      </c>
      <c r="P831" s="63">
        <f>[1]!EUROCONVERT(O831,"ITL","EUR")</f>
        <v>50612.78</v>
      </c>
    </row>
    <row r="832" spans="1:16" ht="15">
      <c r="A832" s="16" t="s">
        <v>361</v>
      </c>
      <c r="B832" s="16" t="s">
        <v>196</v>
      </c>
      <c r="C832" s="16" t="s">
        <v>362</v>
      </c>
      <c r="D832" s="16" t="s">
        <v>302</v>
      </c>
      <c r="E832" s="16" t="s">
        <v>363</v>
      </c>
      <c r="F832" s="16" t="s">
        <v>131</v>
      </c>
      <c r="G832" s="16" t="s">
        <v>124</v>
      </c>
      <c r="H832" t="s">
        <v>846</v>
      </c>
      <c r="I832" s="16" t="s">
        <v>85</v>
      </c>
      <c r="J832" s="17" t="s">
        <v>85</v>
      </c>
      <c r="K832" s="18">
        <v>31775</v>
      </c>
      <c r="L832" s="16" t="s">
        <v>98</v>
      </c>
      <c r="M832" s="19">
        <v>239</v>
      </c>
      <c r="N832" s="21"/>
      <c r="O832" s="36">
        <v>98000000</v>
      </c>
      <c r="P832" s="63">
        <f>[1]!EUROCONVERT(O832,"ITL","EUR")</f>
        <v>50612.78</v>
      </c>
    </row>
    <row r="833" spans="1:16" ht="15">
      <c r="A833" s="16" t="s">
        <v>361</v>
      </c>
      <c r="B833" s="16" t="s">
        <v>126</v>
      </c>
      <c r="C833" s="16" t="s">
        <v>362</v>
      </c>
      <c r="D833" s="16" t="s">
        <v>303</v>
      </c>
      <c r="E833" s="16" t="s">
        <v>363</v>
      </c>
      <c r="F833" s="16" t="s">
        <v>131</v>
      </c>
      <c r="G833" s="16" t="s">
        <v>124</v>
      </c>
      <c r="H833" t="s">
        <v>846</v>
      </c>
      <c r="I833" s="16" t="s">
        <v>85</v>
      </c>
      <c r="J833" s="17" t="s">
        <v>85</v>
      </c>
      <c r="K833" s="18">
        <v>31775</v>
      </c>
      <c r="L833" s="16" t="s">
        <v>98</v>
      </c>
      <c r="M833" s="19">
        <v>240</v>
      </c>
      <c r="N833" s="21"/>
      <c r="O833" s="36">
        <v>98000000</v>
      </c>
      <c r="P833" s="63">
        <f>[1]!EUROCONVERT(O833,"ITL","EUR")</f>
        <v>50612.78</v>
      </c>
    </row>
    <row r="834" spans="1:16" ht="15">
      <c r="A834" s="16" t="s">
        <v>361</v>
      </c>
      <c r="B834" s="16" t="s">
        <v>126</v>
      </c>
      <c r="C834" s="16" t="s">
        <v>362</v>
      </c>
      <c r="D834" s="16" t="s">
        <v>308</v>
      </c>
      <c r="E834" s="16" t="s">
        <v>363</v>
      </c>
      <c r="F834" s="16" t="s">
        <v>131</v>
      </c>
      <c r="G834" s="16" t="s">
        <v>124</v>
      </c>
      <c r="H834" t="s">
        <v>846</v>
      </c>
      <c r="I834" s="16" t="s">
        <v>85</v>
      </c>
      <c r="J834" s="17" t="s">
        <v>85</v>
      </c>
      <c r="K834" s="18">
        <v>31775</v>
      </c>
      <c r="L834" s="16" t="s">
        <v>98</v>
      </c>
      <c r="M834" s="19">
        <v>241</v>
      </c>
      <c r="N834" s="21"/>
      <c r="O834" s="36">
        <v>98000000</v>
      </c>
      <c r="P834" s="63">
        <f>[1]!EUROCONVERT(O834,"ITL","EUR")</f>
        <v>50612.78</v>
      </c>
    </row>
    <row r="835" spans="1:16" ht="15">
      <c r="A835" s="16" t="s">
        <v>361</v>
      </c>
      <c r="B835" s="16" t="s">
        <v>126</v>
      </c>
      <c r="C835" s="16" t="s">
        <v>362</v>
      </c>
      <c r="D835" s="16" t="s">
        <v>298</v>
      </c>
      <c r="E835" s="16" t="s">
        <v>363</v>
      </c>
      <c r="F835" s="16" t="s">
        <v>131</v>
      </c>
      <c r="G835" s="16" t="s">
        <v>124</v>
      </c>
      <c r="H835" t="s">
        <v>846</v>
      </c>
      <c r="I835" s="16" t="s">
        <v>85</v>
      </c>
      <c r="J835" s="17" t="s">
        <v>85</v>
      </c>
      <c r="K835" s="18">
        <v>31775</v>
      </c>
      <c r="L835" s="16" t="s">
        <v>98</v>
      </c>
      <c r="M835" s="19">
        <v>242</v>
      </c>
      <c r="N835" s="21"/>
      <c r="O835" s="36">
        <v>98000000</v>
      </c>
      <c r="P835" s="63">
        <f>[1]!EUROCONVERT(O835,"ITL","EUR")</f>
        <v>50612.78</v>
      </c>
    </row>
    <row r="836" spans="1:16" ht="15">
      <c r="A836" s="16" t="s">
        <v>361</v>
      </c>
      <c r="B836" s="16" t="s">
        <v>126</v>
      </c>
      <c r="C836" s="16" t="s">
        <v>362</v>
      </c>
      <c r="D836" s="16" t="s">
        <v>310</v>
      </c>
      <c r="E836" s="16" t="s">
        <v>363</v>
      </c>
      <c r="F836" s="16" t="s">
        <v>131</v>
      </c>
      <c r="G836" s="16" t="s">
        <v>124</v>
      </c>
      <c r="H836" t="s">
        <v>846</v>
      </c>
      <c r="I836" s="16" t="s">
        <v>85</v>
      </c>
      <c r="J836" s="17" t="s">
        <v>85</v>
      </c>
      <c r="K836" s="18">
        <v>31775</v>
      </c>
      <c r="L836" s="16" t="s">
        <v>98</v>
      </c>
      <c r="M836" s="19">
        <v>243</v>
      </c>
      <c r="N836" s="21"/>
      <c r="O836" s="36">
        <v>98000000</v>
      </c>
      <c r="P836" s="63">
        <f>[1]!EUROCONVERT(O836,"ITL","EUR")</f>
        <v>50612.78</v>
      </c>
    </row>
    <row r="837" spans="1:16" ht="15">
      <c r="A837" s="16" t="s">
        <v>361</v>
      </c>
      <c r="B837" s="16" t="s">
        <v>188</v>
      </c>
      <c r="C837" s="16" t="s">
        <v>362</v>
      </c>
      <c r="D837" s="16" t="s">
        <v>314</v>
      </c>
      <c r="E837" s="16" t="s">
        <v>363</v>
      </c>
      <c r="F837" s="16" t="s">
        <v>131</v>
      </c>
      <c r="G837" s="16" t="s">
        <v>124</v>
      </c>
      <c r="H837" t="s">
        <v>846</v>
      </c>
      <c r="I837" s="16" t="s">
        <v>85</v>
      </c>
      <c r="J837" s="17" t="s">
        <v>85</v>
      </c>
      <c r="K837" s="18">
        <v>31775</v>
      </c>
      <c r="L837" s="16" t="s">
        <v>98</v>
      </c>
      <c r="M837" s="19">
        <v>244</v>
      </c>
      <c r="N837" s="21"/>
      <c r="O837" s="36">
        <v>98000000</v>
      </c>
      <c r="P837" s="63">
        <f>[1]!EUROCONVERT(O837,"ITL","EUR")</f>
        <v>50612.78</v>
      </c>
    </row>
    <row r="838" spans="1:16" ht="15">
      <c r="A838" s="16" t="s">
        <v>361</v>
      </c>
      <c r="B838" s="16" t="s">
        <v>195</v>
      </c>
      <c r="C838" s="16" t="s">
        <v>362</v>
      </c>
      <c r="D838" s="16" t="s">
        <v>330</v>
      </c>
      <c r="E838" s="16" t="s">
        <v>363</v>
      </c>
      <c r="F838" s="16" t="s">
        <v>131</v>
      </c>
      <c r="G838" s="16" t="s">
        <v>124</v>
      </c>
      <c r="H838" t="s">
        <v>846</v>
      </c>
      <c r="I838" s="16" t="s">
        <v>85</v>
      </c>
      <c r="J838" s="17" t="s">
        <v>85</v>
      </c>
      <c r="K838" s="18">
        <v>31775</v>
      </c>
      <c r="L838" s="16" t="s">
        <v>98</v>
      </c>
      <c r="M838" s="19">
        <v>234</v>
      </c>
      <c r="N838" s="21"/>
      <c r="O838" s="36">
        <v>98000000</v>
      </c>
      <c r="P838" s="63">
        <f>[1]!EUROCONVERT(O838,"ITL","EUR")</f>
        <v>50612.78</v>
      </c>
    </row>
    <row r="839" spans="1:16" ht="15">
      <c r="A839" s="16" t="s">
        <v>361</v>
      </c>
      <c r="B839" s="16" t="s">
        <v>180</v>
      </c>
      <c r="C839" s="16" t="s">
        <v>362</v>
      </c>
      <c r="D839" s="16" t="s">
        <v>311</v>
      </c>
      <c r="E839" s="16" t="s">
        <v>363</v>
      </c>
      <c r="F839" s="16" t="s">
        <v>131</v>
      </c>
      <c r="G839" s="16" t="s">
        <v>124</v>
      </c>
      <c r="H839" t="s">
        <v>846</v>
      </c>
      <c r="I839" s="16" t="s">
        <v>85</v>
      </c>
      <c r="J839" s="17" t="s">
        <v>85</v>
      </c>
      <c r="K839" s="18">
        <v>31775</v>
      </c>
      <c r="L839" s="16" t="s">
        <v>98</v>
      </c>
      <c r="M839" s="19">
        <v>293</v>
      </c>
      <c r="N839" s="21"/>
      <c r="O839" s="36">
        <v>126000000</v>
      </c>
      <c r="P839" s="63">
        <f>[1]!EUROCONVERT(O839,"ITL","EUR")</f>
        <v>65073.57</v>
      </c>
    </row>
    <row r="840" spans="1:16" ht="15">
      <c r="A840" s="16" t="s">
        <v>361</v>
      </c>
      <c r="B840" s="16" t="s">
        <v>188</v>
      </c>
      <c r="C840" s="16" t="s">
        <v>362</v>
      </c>
      <c r="D840" s="16" t="s">
        <v>344</v>
      </c>
      <c r="E840" s="16" t="s">
        <v>363</v>
      </c>
      <c r="F840" s="16" t="s">
        <v>131</v>
      </c>
      <c r="G840" s="16" t="s">
        <v>124</v>
      </c>
      <c r="H840" t="s">
        <v>846</v>
      </c>
      <c r="I840" s="16" t="s">
        <v>85</v>
      </c>
      <c r="J840" s="17" t="s">
        <v>85</v>
      </c>
      <c r="K840" s="18">
        <v>31775</v>
      </c>
      <c r="L840" s="16" t="s">
        <v>98</v>
      </c>
      <c r="M840" s="19">
        <v>287</v>
      </c>
      <c r="N840" s="21"/>
      <c r="O840" s="36">
        <v>126000000</v>
      </c>
      <c r="P840" s="63">
        <f>[1]!EUROCONVERT(O840,"ITL","EUR")</f>
        <v>65073.57</v>
      </c>
    </row>
    <row r="841" spans="1:16" ht="15">
      <c r="A841" s="16" t="s">
        <v>361</v>
      </c>
      <c r="B841" s="16" t="s">
        <v>184</v>
      </c>
      <c r="C841" s="16" t="s">
        <v>362</v>
      </c>
      <c r="D841" s="16" t="s">
        <v>341</v>
      </c>
      <c r="E841" s="16" t="s">
        <v>363</v>
      </c>
      <c r="F841" s="16" t="s">
        <v>131</v>
      </c>
      <c r="G841" s="16" t="s">
        <v>124</v>
      </c>
      <c r="H841" t="s">
        <v>846</v>
      </c>
      <c r="I841" s="16" t="s">
        <v>85</v>
      </c>
      <c r="J841" s="17" t="s">
        <v>85</v>
      </c>
      <c r="K841" s="18">
        <v>31775</v>
      </c>
      <c r="L841" s="16" t="s">
        <v>98</v>
      </c>
      <c r="M841" s="19">
        <v>288</v>
      </c>
      <c r="N841" s="21"/>
      <c r="O841" s="36">
        <v>126000000</v>
      </c>
      <c r="P841" s="63">
        <f>[1]!EUROCONVERT(O841,"ITL","EUR")</f>
        <v>65073.57</v>
      </c>
    </row>
    <row r="842" spans="1:16" ht="15">
      <c r="A842" s="16" t="s">
        <v>361</v>
      </c>
      <c r="B842" s="16" t="s">
        <v>184</v>
      </c>
      <c r="C842" s="16" t="s">
        <v>362</v>
      </c>
      <c r="D842" s="16" t="s">
        <v>342</v>
      </c>
      <c r="E842" s="16" t="s">
        <v>363</v>
      </c>
      <c r="F842" s="16" t="s">
        <v>131</v>
      </c>
      <c r="G842" s="16" t="s">
        <v>124</v>
      </c>
      <c r="H842" t="s">
        <v>846</v>
      </c>
      <c r="I842" s="16" t="s">
        <v>85</v>
      </c>
      <c r="J842" s="17" t="s">
        <v>85</v>
      </c>
      <c r="K842" s="18">
        <v>31775</v>
      </c>
      <c r="L842" s="16" t="s">
        <v>98</v>
      </c>
      <c r="M842" s="19">
        <v>289</v>
      </c>
      <c r="N842" s="21"/>
      <c r="O842" s="36">
        <v>126000000</v>
      </c>
      <c r="P842" s="63">
        <f>[1]!EUROCONVERT(O842,"ITL","EUR")</f>
        <v>65073.57</v>
      </c>
    </row>
    <row r="843" spans="1:16" ht="15">
      <c r="A843" s="16" t="s">
        <v>361</v>
      </c>
      <c r="B843" s="16" t="s">
        <v>184</v>
      </c>
      <c r="C843" s="16" t="s">
        <v>362</v>
      </c>
      <c r="D843" s="16" t="s">
        <v>345</v>
      </c>
      <c r="E843" s="16" t="s">
        <v>363</v>
      </c>
      <c r="F843" s="16" t="s">
        <v>131</v>
      </c>
      <c r="G843" s="16" t="s">
        <v>124</v>
      </c>
      <c r="H843" t="s">
        <v>846</v>
      </c>
      <c r="I843" s="16" t="s">
        <v>85</v>
      </c>
      <c r="J843" s="17" t="s">
        <v>85</v>
      </c>
      <c r="K843" s="18">
        <v>31775</v>
      </c>
      <c r="L843" s="16" t="s">
        <v>98</v>
      </c>
      <c r="M843" s="19">
        <v>290</v>
      </c>
      <c r="N843" s="21"/>
      <c r="O843" s="36">
        <v>126000000</v>
      </c>
      <c r="P843" s="63">
        <f>[1]!EUROCONVERT(O843,"ITL","EUR")</f>
        <v>65073.57</v>
      </c>
    </row>
    <row r="844" spans="1:16" ht="15">
      <c r="A844" s="16" t="s">
        <v>361</v>
      </c>
      <c r="B844" s="16" t="s">
        <v>188</v>
      </c>
      <c r="C844" s="16" t="s">
        <v>362</v>
      </c>
      <c r="D844" s="16" t="s">
        <v>335</v>
      </c>
      <c r="E844" s="16" t="s">
        <v>363</v>
      </c>
      <c r="F844" s="16" t="s">
        <v>131</v>
      </c>
      <c r="G844" s="16" t="s">
        <v>124</v>
      </c>
      <c r="H844" t="s">
        <v>846</v>
      </c>
      <c r="I844" s="16" t="s">
        <v>85</v>
      </c>
      <c r="J844" s="17" t="s">
        <v>85</v>
      </c>
      <c r="K844" s="18">
        <v>31775</v>
      </c>
      <c r="L844" s="16" t="s">
        <v>98</v>
      </c>
      <c r="M844" s="19">
        <v>286</v>
      </c>
      <c r="N844" s="21"/>
      <c r="O844" s="36">
        <v>126000000</v>
      </c>
      <c r="P844" s="63">
        <f>[1]!EUROCONVERT(O844,"ITL","EUR")</f>
        <v>65073.57</v>
      </c>
    </row>
    <row r="845" spans="1:16" ht="15">
      <c r="A845" s="16" t="s">
        <v>361</v>
      </c>
      <c r="B845" s="16" t="s">
        <v>180</v>
      </c>
      <c r="C845" s="16" t="s">
        <v>362</v>
      </c>
      <c r="D845" s="16" t="s">
        <v>349</v>
      </c>
      <c r="E845" s="16" t="s">
        <v>363</v>
      </c>
      <c r="F845" s="16" t="s">
        <v>131</v>
      </c>
      <c r="G845" s="16" t="s">
        <v>124</v>
      </c>
      <c r="H845" t="s">
        <v>846</v>
      </c>
      <c r="I845" s="16" t="s">
        <v>85</v>
      </c>
      <c r="J845" s="17" t="s">
        <v>85</v>
      </c>
      <c r="K845" s="18">
        <v>31775</v>
      </c>
      <c r="L845" s="16" t="s">
        <v>98</v>
      </c>
      <c r="M845" s="19">
        <v>292</v>
      </c>
      <c r="N845" s="21"/>
      <c r="O845" s="36">
        <v>126000000</v>
      </c>
      <c r="P845" s="63">
        <f>[1]!EUROCONVERT(O845,"ITL","EUR")</f>
        <v>65073.57</v>
      </c>
    </row>
    <row r="846" spans="1:16" ht="15">
      <c r="A846" s="16" t="s">
        <v>361</v>
      </c>
      <c r="B846" s="16" t="s">
        <v>183</v>
      </c>
      <c r="C846" s="16" t="s">
        <v>362</v>
      </c>
      <c r="D846" s="16" t="s">
        <v>169</v>
      </c>
      <c r="E846" s="16" t="s">
        <v>363</v>
      </c>
      <c r="F846" s="16" t="s">
        <v>131</v>
      </c>
      <c r="G846" s="16" t="s">
        <v>124</v>
      </c>
      <c r="H846" t="s">
        <v>846</v>
      </c>
      <c r="I846" s="16" t="s">
        <v>85</v>
      </c>
      <c r="J846" s="17" t="s">
        <v>85</v>
      </c>
      <c r="K846" s="18">
        <v>31775</v>
      </c>
      <c r="L846" s="16" t="s">
        <v>98</v>
      </c>
      <c r="M846" s="19">
        <v>296</v>
      </c>
      <c r="N846" s="21"/>
      <c r="O846" s="36">
        <v>126000000</v>
      </c>
      <c r="P846" s="63">
        <f>[1]!EUROCONVERT(O846,"ITL","EUR")</f>
        <v>65073.57</v>
      </c>
    </row>
    <row r="847" spans="1:16" ht="15">
      <c r="A847" s="16" t="s">
        <v>361</v>
      </c>
      <c r="B847" s="16" t="s">
        <v>180</v>
      </c>
      <c r="C847" s="16" t="s">
        <v>362</v>
      </c>
      <c r="D847" s="16" t="s">
        <v>173</v>
      </c>
      <c r="E847" s="16" t="s">
        <v>363</v>
      </c>
      <c r="F847" s="16" t="s">
        <v>131</v>
      </c>
      <c r="G847" s="16" t="s">
        <v>124</v>
      </c>
      <c r="H847" t="s">
        <v>846</v>
      </c>
      <c r="I847" s="16" t="s">
        <v>85</v>
      </c>
      <c r="J847" s="17" t="s">
        <v>85</v>
      </c>
      <c r="K847" s="18">
        <v>31775</v>
      </c>
      <c r="L847" s="16" t="s">
        <v>98</v>
      </c>
      <c r="M847" s="19">
        <v>294</v>
      </c>
      <c r="N847" s="21"/>
      <c r="O847" s="36">
        <v>126000000</v>
      </c>
      <c r="P847" s="63">
        <f>[1]!EUROCONVERT(O847,"ITL","EUR")</f>
        <v>65073.57</v>
      </c>
    </row>
    <row r="848" spans="1:16" ht="15">
      <c r="A848" s="16" t="s">
        <v>361</v>
      </c>
      <c r="B848" s="16" t="s">
        <v>180</v>
      </c>
      <c r="C848" s="16" t="s">
        <v>362</v>
      </c>
      <c r="D848" s="16" t="s">
        <v>172</v>
      </c>
      <c r="E848" s="16" t="s">
        <v>363</v>
      </c>
      <c r="F848" s="16" t="s">
        <v>131</v>
      </c>
      <c r="G848" s="16" t="s">
        <v>124</v>
      </c>
      <c r="H848" t="s">
        <v>846</v>
      </c>
      <c r="I848" s="16" t="s">
        <v>85</v>
      </c>
      <c r="J848" s="17" t="s">
        <v>85</v>
      </c>
      <c r="K848" s="18">
        <v>31775</v>
      </c>
      <c r="L848" s="16" t="s">
        <v>98</v>
      </c>
      <c r="M848" s="19">
        <v>295</v>
      </c>
      <c r="N848" s="21"/>
      <c r="O848" s="36">
        <v>126000000</v>
      </c>
      <c r="P848" s="63">
        <f>[1]!EUROCONVERT(O848,"ITL","EUR")</f>
        <v>65073.57</v>
      </c>
    </row>
    <row r="849" spans="1:16" ht="15">
      <c r="A849" s="16" t="s">
        <v>361</v>
      </c>
      <c r="B849" s="16" t="s">
        <v>183</v>
      </c>
      <c r="C849" s="16" t="s">
        <v>362</v>
      </c>
      <c r="D849" s="16" t="s">
        <v>168</v>
      </c>
      <c r="E849" s="16" t="s">
        <v>363</v>
      </c>
      <c r="F849" s="16" t="s">
        <v>131</v>
      </c>
      <c r="G849" s="16" t="s">
        <v>124</v>
      </c>
      <c r="H849" t="s">
        <v>846</v>
      </c>
      <c r="I849" s="16" t="s">
        <v>85</v>
      </c>
      <c r="J849" s="17" t="s">
        <v>85</v>
      </c>
      <c r="K849" s="18">
        <v>31775</v>
      </c>
      <c r="L849" s="16" t="s">
        <v>98</v>
      </c>
      <c r="M849" s="19">
        <v>297</v>
      </c>
      <c r="N849" s="21"/>
      <c r="O849" s="36">
        <v>126000000</v>
      </c>
      <c r="P849" s="63">
        <f>[1]!EUROCONVERT(O849,"ITL","EUR")</f>
        <v>65073.57</v>
      </c>
    </row>
    <row r="850" spans="1:16" ht="15">
      <c r="A850" s="16" t="s">
        <v>361</v>
      </c>
      <c r="B850" s="16" t="s">
        <v>183</v>
      </c>
      <c r="C850" s="16" t="s">
        <v>362</v>
      </c>
      <c r="D850" s="16" t="s">
        <v>166</v>
      </c>
      <c r="E850" s="16" t="s">
        <v>363</v>
      </c>
      <c r="F850" s="16" t="s">
        <v>131</v>
      </c>
      <c r="G850" s="16" t="s">
        <v>124</v>
      </c>
      <c r="H850" t="s">
        <v>846</v>
      </c>
      <c r="I850" s="16" t="s">
        <v>85</v>
      </c>
      <c r="J850" s="17" t="s">
        <v>85</v>
      </c>
      <c r="K850" s="18">
        <v>31775</v>
      </c>
      <c r="L850" s="16" t="s">
        <v>98</v>
      </c>
      <c r="M850" s="19">
        <v>299</v>
      </c>
      <c r="N850" s="21"/>
      <c r="O850" s="36">
        <v>126000000</v>
      </c>
      <c r="P850" s="63">
        <f>[1]!EUROCONVERT(O850,"ITL","EUR")</f>
        <v>65073.57</v>
      </c>
    </row>
    <row r="851" spans="1:16" ht="15">
      <c r="A851" s="16" t="s">
        <v>361</v>
      </c>
      <c r="B851" s="16" t="s">
        <v>185</v>
      </c>
      <c r="C851" s="16" t="s">
        <v>362</v>
      </c>
      <c r="D851" s="16" t="s">
        <v>326</v>
      </c>
      <c r="E851" s="16" t="s">
        <v>363</v>
      </c>
      <c r="F851" s="16" t="s">
        <v>131</v>
      </c>
      <c r="G851" s="16" t="s">
        <v>124</v>
      </c>
      <c r="H851" t="s">
        <v>846</v>
      </c>
      <c r="I851" s="16" t="s">
        <v>85</v>
      </c>
      <c r="J851" s="17" t="s">
        <v>85</v>
      </c>
      <c r="K851" s="18">
        <v>31775</v>
      </c>
      <c r="L851" s="16" t="s">
        <v>98</v>
      </c>
      <c r="M851" s="19">
        <v>300</v>
      </c>
      <c r="N851" s="21"/>
      <c r="O851" s="36">
        <v>98000000</v>
      </c>
      <c r="P851" s="63">
        <f>[1]!EUROCONVERT(O851,"ITL","EUR")</f>
        <v>50612.78</v>
      </c>
    </row>
    <row r="852" spans="1:16" ht="15">
      <c r="A852" s="16" t="s">
        <v>361</v>
      </c>
      <c r="B852" s="16" t="s">
        <v>185</v>
      </c>
      <c r="C852" s="16" t="s">
        <v>362</v>
      </c>
      <c r="D852" s="16" t="s">
        <v>323</v>
      </c>
      <c r="E852" s="16" t="s">
        <v>363</v>
      </c>
      <c r="F852" s="16" t="s">
        <v>131</v>
      </c>
      <c r="G852" s="16" t="s">
        <v>124</v>
      </c>
      <c r="H852" t="s">
        <v>846</v>
      </c>
      <c r="I852" s="16" t="s">
        <v>85</v>
      </c>
      <c r="J852" s="17" t="s">
        <v>85</v>
      </c>
      <c r="K852" s="18">
        <v>31775</v>
      </c>
      <c r="L852" s="16" t="s">
        <v>98</v>
      </c>
      <c r="M852" s="19">
        <v>301</v>
      </c>
      <c r="N852" s="21"/>
      <c r="O852" s="36">
        <v>98000000</v>
      </c>
      <c r="P852" s="63">
        <f>[1]!EUROCONVERT(O852,"ITL","EUR")</f>
        <v>50612.78</v>
      </c>
    </row>
    <row r="853" spans="1:16" ht="15">
      <c r="A853" s="16" t="s">
        <v>361</v>
      </c>
      <c r="B853" s="16" t="s">
        <v>185</v>
      </c>
      <c r="C853" s="16" t="s">
        <v>362</v>
      </c>
      <c r="D853" s="16" t="s">
        <v>336</v>
      </c>
      <c r="E853" s="16" t="s">
        <v>363</v>
      </c>
      <c r="F853" s="16" t="s">
        <v>131</v>
      </c>
      <c r="G853" s="16" t="s">
        <v>124</v>
      </c>
      <c r="H853" t="s">
        <v>846</v>
      </c>
      <c r="I853" s="16" t="s">
        <v>85</v>
      </c>
      <c r="J853" s="17" t="s">
        <v>85</v>
      </c>
      <c r="K853" s="18">
        <v>31775</v>
      </c>
      <c r="L853" s="16" t="s">
        <v>98</v>
      </c>
      <c r="M853" s="19">
        <v>271</v>
      </c>
      <c r="N853" s="21"/>
      <c r="O853" s="36">
        <v>126000000</v>
      </c>
      <c r="P853" s="63">
        <f>[1]!EUROCONVERT(O853,"ITL","EUR")</f>
        <v>65073.57</v>
      </c>
    </row>
    <row r="854" spans="1:16" ht="15">
      <c r="A854" s="16" t="s">
        <v>361</v>
      </c>
      <c r="B854" s="16" t="s">
        <v>184</v>
      </c>
      <c r="C854" s="16" t="s">
        <v>362</v>
      </c>
      <c r="D854" s="16" t="s">
        <v>346</v>
      </c>
      <c r="E854" s="16" t="s">
        <v>363</v>
      </c>
      <c r="F854" s="16" t="s">
        <v>131</v>
      </c>
      <c r="G854" s="16" t="s">
        <v>124</v>
      </c>
      <c r="H854" t="s">
        <v>846</v>
      </c>
      <c r="I854" s="16" t="s">
        <v>85</v>
      </c>
      <c r="J854" s="17" t="s">
        <v>85</v>
      </c>
      <c r="K854" s="18">
        <v>31775</v>
      </c>
      <c r="L854" s="16" t="s">
        <v>98</v>
      </c>
      <c r="M854" s="19">
        <v>291</v>
      </c>
      <c r="N854" s="21"/>
      <c r="O854" s="36">
        <v>126000000</v>
      </c>
      <c r="P854" s="63">
        <f>[1]!EUROCONVERT(O854,"ITL","EUR")</f>
        <v>65073.57</v>
      </c>
    </row>
    <row r="855" spans="1:16" ht="15">
      <c r="A855" s="16" t="s">
        <v>361</v>
      </c>
      <c r="B855" s="16" t="s">
        <v>195</v>
      </c>
      <c r="C855" s="16" t="s">
        <v>362</v>
      </c>
      <c r="D855" s="16" t="s">
        <v>332</v>
      </c>
      <c r="E855" s="16" t="s">
        <v>363</v>
      </c>
      <c r="F855" s="16" t="s">
        <v>131</v>
      </c>
      <c r="G855" s="16" t="s">
        <v>124</v>
      </c>
      <c r="H855" t="s">
        <v>846</v>
      </c>
      <c r="I855" s="16" t="s">
        <v>85</v>
      </c>
      <c r="J855" s="17" t="s">
        <v>85</v>
      </c>
      <c r="K855" s="18">
        <v>31775</v>
      </c>
      <c r="L855" s="16" t="s">
        <v>98</v>
      </c>
      <c r="M855" s="19">
        <v>275</v>
      </c>
      <c r="N855" s="21"/>
      <c r="O855" s="36">
        <v>126000000</v>
      </c>
      <c r="P855" s="63">
        <f>[1]!EUROCONVERT(O855,"ITL","EUR")</f>
        <v>65073.57</v>
      </c>
    </row>
    <row r="856" spans="1:16" ht="15">
      <c r="A856" s="16" t="s">
        <v>361</v>
      </c>
      <c r="B856" s="16" t="s">
        <v>183</v>
      </c>
      <c r="C856" s="16" t="s">
        <v>362</v>
      </c>
      <c r="D856" s="16" t="s">
        <v>177</v>
      </c>
      <c r="E856" s="16" t="s">
        <v>363</v>
      </c>
      <c r="F856" s="16" t="s">
        <v>131</v>
      </c>
      <c r="G856" s="16" t="s">
        <v>124</v>
      </c>
      <c r="H856" t="s">
        <v>846</v>
      </c>
      <c r="I856" s="16" t="s">
        <v>85</v>
      </c>
      <c r="J856" s="17" t="s">
        <v>85</v>
      </c>
      <c r="K856" s="18">
        <v>31775</v>
      </c>
      <c r="L856" s="16" t="s">
        <v>98</v>
      </c>
      <c r="M856" s="19">
        <v>298</v>
      </c>
      <c r="N856" s="21"/>
      <c r="O856" s="36">
        <v>126000000</v>
      </c>
      <c r="P856" s="63">
        <f>[1]!EUROCONVERT(O856,"ITL","EUR")</f>
        <v>65073.57</v>
      </c>
    </row>
    <row r="857" spans="1:16" ht="15">
      <c r="A857" s="16" t="s">
        <v>361</v>
      </c>
      <c r="B857" s="16" t="s">
        <v>188</v>
      </c>
      <c r="C857" s="16" t="s">
        <v>362</v>
      </c>
      <c r="D857" s="16" t="s">
        <v>313</v>
      </c>
      <c r="E857" s="16" t="s">
        <v>363</v>
      </c>
      <c r="F857" s="16" t="s">
        <v>131</v>
      </c>
      <c r="G857" s="16" t="s">
        <v>124</v>
      </c>
      <c r="H857" t="s">
        <v>846</v>
      </c>
      <c r="I857" s="16" t="s">
        <v>85</v>
      </c>
      <c r="J857" s="17" t="s">
        <v>85</v>
      </c>
      <c r="K857" s="18">
        <v>31775</v>
      </c>
      <c r="L857" s="16" t="s">
        <v>98</v>
      </c>
      <c r="M857" s="19">
        <v>285</v>
      </c>
      <c r="N857" s="21"/>
      <c r="O857" s="36">
        <v>126000000</v>
      </c>
      <c r="P857" s="63">
        <f>[1]!EUROCONVERT(O857,"ITL","EUR")</f>
        <v>65073.57</v>
      </c>
    </row>
    <row r="858" spans="1:16" ht="15">
      <c r="A858" s="16" t="s">
        <v>361</v>
      </c>
      <c r="B858" s="16" t="s">
        <v>195</v>
      </c>
      <c r="C858" s="16" t="s">
        <v>362</v>
      </c>
      <c r="D858" s="16" t="s">
        <v>329</v>
      </c>
      <c r="E858" s="16" t="s">
        <v>363</v>
      </c>
      <c r="F858" s="16" t="s">
        <v>131</v>
      </c>
      <c r="G858" s="16" t="s">
        <v>124</v>
      </c>
      <c r="H858" t="s">
        <v>846</v>
      </c>
      <c r="I858" s="16" t="s">
        <v>85</v>
      </c>
      <c r="J858" s="17" t="s">
        <v>85</v>
      </c>
      <c r="K858" s="18">
        <v>31775</v>
      </c>
      <c r="L858" s="16" t="s">
        <v>98</v>
      </c>
      <c r="M858" s="19">
        <v>273</v>
      </c>
      <c r="N858" s="21"/>
      <c r="O858" s="36">
        <v>126000000</v>
      </c>
      <c r="P858" s="63">
        <f>[1]!EUROCONVERT(O858,"ITL","EUR")</f>
        <v>65073.57</v>
      </c>
    </row>
    <row r="859" spans="1:16" ht="15">
      <c r="A859" s="16" t="s">
        <v>361</v>
      </c>
      <c r="B859" s="16" t="s">
        <v>195</v>
      </c>
      <c r="C859" s="16" t="s">
        <v>362</v>
      </c>
      <c r="D859" s="16" t="s">
        <v>331</v>
      </c>
      <c r="E859" s="16" t="s">
        <v>363</v>
      </c>
      <c r="F859" s="16" t="s">
        <v>131</v>
      </c>
      <c r="G859" s="16" t="s">
        <v>124</v>
      </c>
      <c r="H859" t="s">
        <v>846</v>
      </c>
      <c r="I859" s="16" t="s">
        <v>85</v>
      </c>
      <c r="J859" s="17" t="s">
        <v>85</v>
      </c>
      <c r="K859" s="18">
        <v>31775</v>
      </c>
      <c r="L859" s="16" t="s">
        <v>98</v>
      </c>
      <c r="M859" s="19">
        <v>274</v>
      </c>
      <c r="N859" s="21"/>
      <c r="O859" s="36">
        <v>126000000</v>
      </c>
      <c r="P859" s="63">
        <f>[1]!EUROCONVERT(O859,"ITL","EUR")</f>
        <v>65073.57</v>
      </c>
    </row>
    <row r="860" spans="1:16" ht="15">
      <c r="A860" s="16" t="s">
        <v>361</v>
      </c>
      <c r="B860" s="16" t="s">
        <v>196</v>
      </c>
      <c r="C860" s="16" t="s">
        <v>362</v>
      </c>
      <c r="D860" s="16" t="s">
        <v>318</v>
      </c>
      <c r="E860" s="16" t="s">
        <v>363</v>
      </c>
      <c r="F860" s="16" t="s">
        <v>131</v>
      </c>
      <c r="G860" s="16" t="s">
        <v>124</v>
      </c>
      <c r="H860" t="s">
        <v>846</v>
      </c>
      <c r="I860" s="16" t="s">
        <v>85</v>
      </c>
      <c r="J860" s="17" t="s">
        <v>85</v>
      </c>
      <c r="K860" s="18">
        <v>31775</v>
      </c>
      <c r="L860" s="16" t="s">
        <v>98</v>
      </c>
      <c r="M860" s="19">
        <v>276</v>
      </c>
      <c r="N860" s="21"/>
      <c r="O860" s="36">
        <v>126000000</v>
      </c>
      <c r="P860" s="63">
        <f>[1]!EUROCONVERT(O860,"ITL","EUR")</f>
        <v>65073.57</v>
      </c>
    </row>
    <row r="861" spans="1:16" ht="15">
      <c r="A861" s="16" t="s">
        <v>361</v>
      </c>
      <c r="B861" s="16" t="s">
        <v>195</v>
      </c>
      <c r="C861" s="16" t="s">
        <v>362</v>
      </c>
      <c r="D861" s="16" t="s">
        <v>328</v>
      </c>
      <c r="E861" s="16" t="s">
        <v>363</v>
      </c>
      <c r="F861" s="16" t="s">
        <v>131</v>
      </c>
      <c r="G861" s="16" t="s">
        <v>124</v>
      </c>
      <c r="H861" t="s">
        <v>846</v>
      </c>
      <c r="I861" s="16" t="s">
        <v>85</v>
      </c>
      <c r="J861" s="17" t="s">
        <v>85</v>
      </c>
      <c r="K861" s="18">
        <v>31775</v>
      </c>
      <c r="L861" s="16" t="s">
        <v>98</v>
      </c>
      <c r="M861" s="19">
        <v>272</v>
      </c>
      <c r="N861" s="21"/>
      <c r="O861" s="36">
        <v>126000000</v>
      </c>
      <c r="P861" s="63">
        <f>[1]!EUROCONVERT(O861,"ITL","EUR")</f>
        <v>65073.57</v>
      </c>
    </row>
    <row r="862" spans="1:16" ht="15">
      <c r="A862" s="16" t="s">
        <v>361</v>
      </c>
      <c r="B862" s="16" t="s">
        <v>196</v>
      </c>
      <c r="C862" s="16" t="s">
        <v>362</v>
      </c>
      <c r="D862" s="16" t="s">
        <v>319</v>
      </c>
      <c r="E862" s="16" t="s">
        <v>363</v>
      </c>
      <c r="F862" s="16" t="s">
        <v>131</v>
      </c>
      <c r="G862" s="16" t="s">
        <v>124</v>
      </c>
      <c r="H862" t="s">
        <v>846</v>
      </c>
      <c r="I862" s="16" t="s">
        <v>85</v>
      </c>
      <c r="J862" s="17" t="s">
        <v>85</v>
      </c>
      <c r="K862" s="18">
        <v>31775</v>
      </c>
      <c r="L862" s="16" t="s">
        <v>98</v>
      </c>
      <c r="M862" s="19">
        <v>277</v>
      </c>
      <c r="N862" s="21"/>
      <c r="O862" s="36">
        <v>126000000</v>
      </c>
      <c r="P862" s="63">
        <f>[1]!EUROCONVERT(O862,"ITL","EUR")</f>
        <v>65073.57</v>
      </c>
    </row>
    <row r="863" spans="1:16" ht="15">
      <c r="A863" s="16" t="s">
        <v>361</v>
      </c>
      <c r="B863" s="16" t="s">
        <v>196</v>
      </c>
      <c r="C863" s="16" t="s">
        <v>362</v>
      </c>
      <c r="D863" s="16" t="s">
        <v>300</v>
      </c>
      <c r="E863" s="16" t="s">
        <v>363</v>
      </c>
      <c r="F863" s="16" t="s">
        <v>131</v>
      </c>
      <c r="G863" s="16" t="s">
        <v>124</v>
      </c>
      <c r="H863" t="s">
        <v>846</v>
      </c>
      <c r="I863" s="16" t="s">
        <v>85</v>
      </c>
      <c r="J863" s="17" t="s">
        <v>85</v>
      </c>
      <c r="K863" s="18">
        <v>31775</v>
      </c>
      <c r="L863" s="16" t="s">
        <v>98</v>
      </c>
      <c r="M863" s="19">
        <v>278</v>
      </c>
      <c r="N863" s="21"/>
      <c r="O863" s="36">
        <v>126000000</v>
      </c>
      <c r="P863" s="63">
        <f>[1]!EUROCONVERT(O863,"ITL","EUR")</f>
        <v>65073.57</v>
      </c>
    </row>
    <row r="864" spans="1:16" ht="15">
      <c r="A864" s="16" t="s">
        <v>361</v>
      </c>
      <c r="B864" s="16" t="s">
        <v>126</v>
      </c>
      <c r="C864" s="16" t="s">
        <v>362</v>
      </c>
      <c r="D864" s="16" t="s">
        <v>334</v>
      </c>
      <c r="E864" s="16" t="s">
        <v>363</v>
      </c>
      <c r="F864" s="16" t="s">
        <v>131</v>
      </c>
      <c r="G864" s="16" t="s">
        <v>124</v>
      </c>
      <c r="H864" t="s">
        <v>846</v>
      </c>
      <c r="I864" s="16" t="s">
        <v>85</v>
      </c>
      <c r="J864" s="17" t="s">
        <v>85</v>
      </c>
      <c r="K864" s="18">
        <v>31775</v>
      </c>
      <c r="L864" s="16" t="s">
        <v>98</v>
      </c>
      <c r="M864" s="19">
        <v>283</v>
      </c>
      <c r="N864" s="21"/>
      <c r="O864" s="36">
        <v>126000000</v>
      </c>
      <c r="P864" s="63">
        <f>[1]!EUROCONVERT(O864,"ITL","EUR")</f>
        <v>65073.57</v>
      </c>
    </row>
    <row r="865" spans="1:16" ht="15">
      <c r="A865" s="16" t="s">
        <v>361</v>
      </c>
      <c r="B865" s="16" t="s">
        <v>185</v>
      </c>
      <c r="C865" s="16" t="s">
        <v>362</v>
      </c>
      <c r="D865" s="16" t="s">
        <v>324</v>
      </c>
      <c r="E865" s="16" t="s">
        <v>363</v>
      </c>
      <c r="F865" s="16" t="s">
        <v>131</v>
      </c>
      <c r="G865" s="16" t="s">
        <v>124</v>
      </c>
      <c r="H865" t="s">
        <v>846</v>
      </c>
      <c r="I865" s="16" t="s">
        <v>85</v>
      </c>
      <c r="J865" s="17" t="s">
        <v>85</v>
      </c>
      <c r="K865" s="18">
        <v>31775</v>
      </c>
      <c r="L865" s="16" t="s">
        <v>98</v>
      </c>
      <c r="M865" s="19">
        <v>302</v>
      </c>
      <c r="N865" s="21"/>
      <c r="O865" s="36">
        <v>98000000</v>
      </c>
      <c r="P865" s="63">
        <f>[1]!EUROCONVERT(O865,"ITL","EUR")</f>
        <v>50612.78</v>
      </c>
    </row>
    <row r="866" spans="1:16" ht="15">
      <c r="A866" s="16" t="s">
        <v>361</v>
      </c>
      <c r="B866" s="16" t="s">
        <v>126</v>
      </c>
      <c r="C866" s="16" t="s">
        <v>362</v>
      </c>
      <c r="D866" s="16" t="s">
        <v>304</v>
      </c>
      <c r="E866" s="16" t="s">
        <v>363</v>
      </c>
      <c r="F866" s="16" t="s">
        <v>131</v>
      </c>
      <c r="G866" s="16" t="s">
        <v>124</v>
      </c>
      <c r="H866" t="s">
        <v>846</v>
      </c>
      <c r="I866" s="16" t="s">
        <v>85</v>
      </c>
      <c r="J866" s="17" t="s">
        <v>85</v>
      </c>
      <c r="K866" s="18">
        <v>31775</v>
      </c>
      <c r="L866" s="16" t="s">
        <v>98</v>
      </c>
      <c r="M866" s="19">
        <v>280</v>
      </c>
      <c r="N866" s="21"/>
      <c r="O866" s="36">
        <v>126000000</v>
      </c>
      <c r="P866" s="63">
        <f>[1]!EUROCONVERT(O866,"ITL","EUR")</f>
        <v>65073.57</v>
      </c>
    </row>
    <row r="867" spans="1:16" ht="15">
      <c r="A867" s="16" t="s">
        <v>361</v>
      </c>
      <c r="B867" s="16" t="s">
        <v>180</v>
      </c>
      <c r="C867" s="16" t="s">
        <v>362</v>
      </c>
      <c r="D867" s="16" t="s">
        <v>348</v>
      </c>
      <c r="E867" s="16" t="s">
        <v>363</v>
      </c>
      <c r="F867" s="16" t="s">
        <v>131</v>
      </c>
      <c r="G867" s="16" t="s">
        <v>124</v>
      </c>
      <c r="H867" t="s">
        <v>846</v>
      </c>
      <c r="I867" s="16" t="s">
        <v>85</v>
      </c>
      <c r="J867" s="17" t="s">
        <v>85</v>
      </c>
      <c r="K867" s="18">
        <v>31775</v>
      </c>
      <c r="L867" s="16" t="s">
        <v>98</v>
      </c>
      <c r="M867" s="19">
        <v>252</v>
      </c>
      <c r="N867" s="21"/>
      <c r="O867" s="36">
        <v>98000000</v>
      </c>
      <c r="P867" s="63">
        <f>[1]!EUROCONVERT(O867,"ITL","EUR")</f>
        <v>50612.78</v>
      </c>
    </row>
    <row r="868" spans="1:16" ht="15">
      <c r="A868" s="16" t="s">
        <v>361</v>
      </c>
      <c r="B868" s="16" t="s">
        <v>188</v>
      </c>
      <c r="C868" s="16" t="s">
        <v>362</v>
      </c>
      <c r="D868" s="16" t="s">
        <v>307</v>
      </c>
      <c r="E868" s="16" t="s">
        <v>363</v>
      </c>
      <c r="F868" s="16" t="s">
        <v>131</v>
      </c>
      <c r="G868" s="16" t="s">
        <v>124</v>
      </c>
      <c r="H868" t="s">
        <v>846</v>
      </c>
      <c r="I868" s="16" t="s">
        <v>85</v>
      </c>
      <c r="J868" s="17" t="s">
        <v>85</v>
      </c>
      <c r="K868" s="18">
        <v>31775</v>
      </c>
      <c r="L868" s="16" t="s">
        <v>98</v>
      </c>
      <c r="M868" s="19">
        <v>284</v>
      </c>
      <c r="N868" s="21"/>
      <c r="O868" s="36">
        <v>126000000</v>
      </c>
      <c r="P868" s="63">
        <f>[1]!EUROCONVERT(O868,"ITL","EUR")</f>
        <v>65073.57</v>
      </c>
    </row>
    <row r="869" spans="1:16" ht="15">
      <c r="A869" s="16" t="s">
        <v>361</v>
      </c>
      <c r="B869" s="16" t="s">
        <v>126</v>
      </c>
      <c r="C869" s="16" t="s">
        <v>362</v>
      </c>
      <c r="D869" s="16" t="s">
        <v>306</v>
      </c>
      <c r="E869" s="16" t="s">
        <v>363</v>
      </c>
      <c r="F869" s="16" t="s">
        <v>131</v>
      </c>
      <c r="G869" s="16" t="s">
        <v>124</v>
      </c>
      <c r="H869" t="s">
        <v>846</v>
      </c>
      <c r="I869" s="16" t="s">
        <v>85</v>
      </c>
      <c r="J869" s="17" t="s">
        <v>85</v>
      </c>
      <c r="K869" s="18">
        <v>31775</v>
      </c>
      <c r="L869" s="16" t="s">
        <v>98</v>
      </c>
      <c r="M869" s="19">
        <v>281</v>
      </c>
      <c r="N869" s="21"/>
      <c r="O869" s="36">
        <v>126000000</v>
      </c>
      <c r="P869" s="63">
        <f>[1]!EUROCONVERT(O869,"ITL","EUR")</f>
        <v>65073.57</v>
      </c>
    </row>
    <row r="870" spans="1:16" ht="15">
      <c r="A870" s="16" t="s">
        <v>361</v>
      </c>
      <c r="B870" s="16" t="s">
        <v>126</v>
      </c>
      <c r="C870" s="16" t="s">
        <v>362</v>
      </c>
      <c r="D870" s="16" t="s">
        <v>309</v>
      </c>
      <c r="E870" s="16" t="s">
        <v>363</v>
      </c>
      <c r="F870" s="16" t="s">
        <v>131</v>
      </c>
      <c r="G870" s="16" t="s">
        <v>124</v>
      </c>
      <c r="H870" t="s">
        <v>846</v>
      </c>
      <c r="I870" s="16" t="s">
        <v>85</v>
      </c>
      <c r="J870" s="17" t="s">
        <v>85</v>
      </c>
      <c r="K870" s="18">
        <v>31775</v>
      </c>
      <c r="L870" s="16" t="s">
        <v>98</v>
      </c>
      <c r="M870" s="19">
        <v>282</v>
      </c>
      <c r="N870" s="21"/>
      <c r="O870" s="36">
        <v>126000000</v>
      </c>
      <c r="P870" s="63">
        <f>[1]!EUROCONVERT(O870,"ITL","EUR")</f>
        <v>65073.57</v>
      </c>
    </row>
    <row r="871" spans="1:16" ht="15">
      <c r="A871" s="16" t="s">
        <v>361</v>
      </c>
      <c r="B871" s="16" t="s">
        <v>196</v>
      </c>
      <c r="C871" s="16" t="s">
        <v>362</v>
      </c>
      <c r="D871" s="16" t="s">
        <v>301</v>
      </c>
      <c r="E871" s="16" t="s">
        <v>363</v>
      </c>
      <c r="F871" s="16" t="s">
        <v>131</v>
      </c>
      <c r="G871" s="16" t="s">
        <v>124</v>
      </c>
      <c r="H871" t="s">
        <v>846</v>
      </c>
      <c r="I871" s="16" t="s">
        <v>85</v>
      </c>
      <c r="J871" s="17" t="s">
        <v>85</v>
      </c>
      <c r="K871" s="18">
        <v>31775</v>
      </c>
      <c r="L871" s="16" t="s">
        <v>98</v>
      </c>
      <c r="M871" s="19">
        <v>279</v>
      </c>
      <c r="N871" s="21"/>
      <c r="O871" s="36">
        <v>126000000</v>
      </c>
      <c r="P871" s="63">
        <f>[1]!EUROCONVERT(O871,"ITL","EUR")</f>
        <v>65073.57</v>
      </c>
    </row>
    <row r="872" spans="1:17" s="81" customFormat="1" ht="16.5">
      <c r="A872" s="20" t="s">
        <v>364</v>
      </c>
      <c r="B872" s="20"/>
      <c r="C872" s="20"/>
      <c r="D872" s="20"/>
      <c r="E872" s="20"/>
      <c r="F872" s="20"/>
      <c r="G872" s="20"/>
      <c r="H872" s="20"/>
      <c r="I872" s="20"/>
      <c r="J872" s="87"/>
      <c r="K872" s="88"/>
      <c r="L872" s="20"/>
      <c r="M872" s="89"/>
      <c r="N872" s="90"/>
      <c r="O872" s="179">
        <f>SUBTOTAL(9,O808:O871)</f>
        <v>7168000000</v>
      </c>
      <c r="P872" s="83">
        <f>[1]!EUROCONVERT(O872,"ITL","EUR")</f>
        <v>3701963.05</v>
      </c>
      <c r="Q872" s="163"/>
    </row>
    <row r="873" spans="1:16" ht="15">
      <c r="A873" s="8" t="s">
        <v>361</v>
      </c>
      <c r="B873" s="8" t="s">
        <v>106</v>
      </c>
      <c r="C873" s="8" t="s">
        <v>362</v>
      </c>
      <c r="D873" s="8" t="s">
        <v>145</v>
      </c>
      <c r="E873" s="8" t="s">
        <v>363</v>
      </c>
      <c r="F873" s="8" t="s">
        <v>108</v>
      </c>
      <c r="G873" s="8" t="s">
        <v>111</v>
      </c>
      <c r="H873" t="s">
        <v>846</v>
      </c>
      <c r="I873" s="8" t="s">
        <v>85</v>
      </c>
      <c r="J873" s="10" t="s">
        <v>85</v>
      </c>
      <c r="K873" s="11">
        <v>31775</v>
      </c>
      <c r="L873" s="8" t="s">
        <v>98</v>
      </c>
      <c r="M873" s="12">
        <v>201</v>
      </c>
      <c r="N873" s="13"/>
      <c r="O873" s="14">
        <v>6710000</v>
      </c>
      <c r="P873" s="63">
        <f>[1]!EUROCONVERT(O873,"ITL","EUR")</f>
        <v>3465.43</v>
      </c>
    </row>
    <row r="874" spans="1:16" ht="15">
      <c r="A874" s="8" t="s">
        <v>361</v>
      </c>
      <c r="B874" s="8" t="s">
        <v>106</v>
      </c>
      <c r="C874" s="8" t="s">
        <v>362</v>
      </c>
      <c r="D874" s="8" t="s">
        <v>196</v>
      </c>
      <c r="E874" s="8" t="s">
        <v>363</v>
      </c>
      <c r="F874" s="8" t="s">
        <v>108</v>
      </c>
      <c r="G874" s="8" t="s">
        <v>111</v>
      </c>
      <c r="H874" t="s">
        <v>846</v>
      </c>
      <c r="I874" s="8" t="s">
        <v>85</v>
      </c>
      <c r="J874" s="10" t="s">
        <v>85</v>
      </c>
      <c r="K874" s="11">
        <v>31775</v>
      </c>
      <c r="L874" s="8" t="s">
        <v>98</v>
      </c>
      <c r="M874" s="12">
        <v>191</v>
      </c>
      <c r="N874" s="13"/>
      <c r="O874" s="14">
        <v>6710000</v>
      </c>
      <c r="P874" s="63">
        <f>[1]!EUROCONVERT(O874,"ITL","EUR")</f>
        <v>3465.43</v>
      </c>
    </row>
    <row r="875" spans="1:16" ht="15">
      <c r="A875" s="8" t="s">
        <v>361</v>
      </c>
      <c r="B875" s="8" t="s">
        <v>106</v>
      </c>
      <c r="C875" s="8" t="s">
        <v>362</v>
      </c>
      <c r="D875" s="8" t="s">
        <v>126</v>
      </c>
      <c r="E875" s="8" t="s">
        <v>363</v>
      </c>
      <c r="F875" s="8" t="s">
        <v>108</v>
      </c>
      <c r="G875" s="8" t="s">
        <v>111</v>
      </c>
      <c r="H875" t="s">
        <v>846</v>
      </c>
      <c r="I875" s="8" t="s">
        <v>85</v>
      </c>
      <c r="J875" s="10" t="s">
        <v>85</v>
      </c>
      <c r="K875" s="11">
        <v>31775</v>
      </c>
      <c r="L875" s="8" t="s">
        <v>98</v>
      </c>
      <c r="M875" s="12">
        <v>192</v>
      </c>
      <c r="N875" s="13"/>
      <c r="O875" s="14">
        <v>6710000</v>
      </c>
      <c r="P875" s="63">
        <f>[1]!EUROCONVERT(O875,"ITL","EUR")</f>
        <v>3465.43</v>
      </c>
    </row>
    <row r="876" spans="1:16" ht="15">
      <c r="A876" s="8" t="s">
        <v>361</v>
      </c>
      <c r="B876" s="8" t="s">
        <v>106</v>
      </c>
      <c r="C876" s="8" t="s">
        <v>362</v>
      </c>
      <c r="D876" s="8" t="s">
        <v>188</v>
      </c>
      <c r="E876" s="8" t="s">
        <v>363</v>
      </c>
      <c r="F876" s="8" t="s">
        <v>108</v>
      </c>
      <c r="G876" s="8" t="s">
        <v>111</v>
      </c>
      <c r="H876" t="s">
        <v>846</v>
      </c>
      <c r="I876" s="8" t="s">
        <v>85</v>
      </c>
      <c r="J876" s="10" t="s">
        <v>85</v>
      </c>
      <c r="K876" s="11">
        <v>31775</v>
      </c>
      <c r="L876" s="8" t="s">
        <v>98</v>
      </c>
      <c r="M876" s="12">
        <v>193</v>
      </c>
      <c r="N876" s="13"/>
      <c r="O876" s="14">
        <v>6710000</v>
      </c>
      <c r="P876" s="63">
        <f>[1]!EUROCONVERT(O876,"ITL","EUR")</f>
        <v>3465.43</v>
      </c>
    </row>
    <row r="877" spans="1:16" ht="15">
      <c r="A877" s="8" t="s">
        <v>361</v>
      </c>
      <c r="B877" s="8" t="s">
        <v>106</v>
      </c>
      <c r="C877" s="8" t="s">
        <v>362</v>
      </c>
      <c r="D877" s="8" t="s">
        <v>184</v>
      </c>
      <c r="E877" s="8" t="s">
        <v>363</v>
      </c>
      <c r="F877" s="8" t="s">
        <v>108</v>
      </c>
      <c r="G877" s="8" t="s">
        <v>111</v>
      </c>
      <c r="H877" t="s">
        <v>846</v>
      </c>
      <c r="I877" s="8" t="s">
        <v>85</v>
      </c>
      <c r="J877" s="10" t="s">
        <v>85</v>
      </c>
      <c r="K877" s="11">
        <v>31775</v>
      </c>
      <c r="L877" s="8" t="s">
        <v>98</v>
      </c>
      <c r="M877" s="12">
        <v>194</v>
      </c>
      <c r="N877" s="13"/>
      <c r="O877" s="14">
        <v>6710000</v>
      </c>
      <c r="P877" s="63">
        <f>[1]!EUROCONVERT(O877,"ITL","EUR")</f>
        <v>3465.43</v>
      </c>
    </row>
    <row r="878" spans="1:16" ht="15">
      <c r="A878" s="8" t="s">
        <v>361</v>
      </c>
      <c r="B878" s="8" t="s">
        <v>106</v>
      </c>
      <c r="C878" s="8" t="s">
        <v>362</v>
      </c>
      <c r="D878" s="8" t="s">
        <v>180</v>
      </c>
      <c r="E878" s="8" t="s">
        <v>363</v>
      </c>
      <c r="F878" s="8" t="s">
        <v>108</v>
      </c>
      <c r="G878" s="8" t="s">
        <v>111</v>
      </c>
      <c r="H878" t="s">
        <v>846</v>
      </c>
      <c r="I878" s="8" t="s">
        <v>85</v>
      </c>
      <c r="J878" s="10" t="s">
        <v>85</v>
      </c>
      <c r="K878" s="11">
        <v>31775</v>
      </c>
      <c r="L878" s="8" t="s">
        <v>98</v>
      </c>
      <c r="M878" s="12">
        <v>195</v>
      </c>
      <c r="N878" s="13"/>
      <c r="O878" s="14">
        <v>6710000</v>
      </c>
      <c r="P878" s="63">
        <f>[1]!EUROCONVERT(O878,"ITL","EUR")</f>
        <v>3465.43</v>
      </c>
    </row>
    <row r="879" spans="1:16" ht="15">
      <c r="A879" s="8" t="s">
        <v>361</v>
      </c>
      <c r="B879" s="8" t="s">
        <v>106</v>
      </c>
      <c r="C879" s="8" t="s">
        <v>362</v>
      </c>
      <c r="D879" s="8" t="s">
        <v>183</v>
      </c>
      <c r="E879" s="8" t="s">
        <v>363</v>
      </c>
      <c r="F879" s="8" t="s">
        <v>108</v>
      </c>
      <c r="G879" s="8" t="s">
        <v>111</v>
      </c>
      <c r="H879" t="s">
        <v>846</v>
      </c>
      <c r="I879" s="8" t="s">
        <v>85</v>
      </c>
      <c r="J879" s="10" t="s">
        <v>85</v>
      </c>
      <c r="K879" s="11">
        <v>31775</v>
      </c>
      <c r="L879" s="8" t="s">
        <v>98</v>
      </c>
      <c r="M879" s="12">
        <v>196</v>
      </c>
      <c r="N879" s="13"/>
      <c r="O879" s="14">
        <v>6710000</v>
      </c>
      <c r="P879" s="63">
        <f>[1]!EUROCONVERT(O879,"ITL","EUR")</f>
        <v>3465.43</v>
      </c>
    </row>
    <row r="880" spans="1:16" ht="15">
      <c r="A880" s="8" t="s">
        <v>361</v>
      </c>
      <c r="B880" s="8" t="s">
        <v>106</v>
      </c>
      <c r="C880" s="8" t="s">
        <v>362</v>
      </c>
      <c r="D880" s="8" t="s">
        <v>134</v>
      </c>
      <c r="E880" s="8" t="s">
        <v>363</v>
      </c>
      <c r="F880" s="8" t="s">
        <v>108</v>
      </c>
      <c r="G880" s="8" t="s">
        <v>111</v>
      </c>
      <c r="H880" t="s">
        <v>846</v>
      </c>
      <c r="I880" s="8" t="s">
        <v>85</v>
      </c>
      <c r="J880" s="10" t="s">
        <v>85</v>
      </c>
      <c r="K880" s="11">
        <v>31775</v>
      </c>
      <c r="L880" s="8" t="s">
        <v>98</v>
      </c>
      <c r="M880" s="12">
        <v>197</v>
      </c>
      <c r="N880" s="13"/>
      <c r="O880" s="14">
        <v>6710000</v>
      </c>
      <c r="P880" s="63">
        <f>[1]!EUROCONVERT(O880,"ITL","EUR")</f>
        <v>3465.43</v>
      </c>
    </row>
    <row r="881" spans="1:16" ht="15">
      <c r="A881" s="8" t="s">
        <v>361</v>
      </c>
      <c r="B881" s="8" t="s">
        <v>106</v>
      </c>
      <c r="C881" s="8" t="s">
        <v>362</v>
      </c>
      <c r="D881" s="8" t="s">
        <v>130</v>
      </c>
      <c r="E881" s="8" t="s">
        <v>363</v>
      </c>
      <c r="F881" s="8" t="s">
        <v>108</v>
      </c>
      <c r="G881" s="8" t="s">
        <v>111</v>
      </c>
      <c r="H881" t="s">
        <v>846</v>
      </c>
      <c r="I881" s="8" t="s">
        <v>85</v>
      </c>
      <c r="J881" s="10" t="s">
        <v>85</v>
      </c>
      <c r="K881" s="11">
        <v>31775</v>
      </c>
      <c r="L881" s="8" t="s">
        <v>98</v>
      </c>
      <c r="M881" s="12">
        <v>198</v>
      </c>
      <c r="N881" s="13"/>
      <c r="O881" s="14">
        <v>6710000</v>
      </c>
      <c r="P881" s="63">
        <f>[1]!EUROCONVERT(O881,"ITL","EUR")</f>
        <v>3465.43</v>
      </c>
    </row>
    <row r="882" spans="1:16" ht="15">
      <c r="A882" s="8" t="s">
        <v>361</v>
      </c>
      <c r="B882" s="8" t="s">
        <v>106</v>
      </c>
      <c r="C882" s="8" t="s">
        <v>362</v>
      </c>
      <c r="D882" s="8" t="s">
        <v>136</v>
      </c>
      <c r="E882" s="8" t="s">
        <v>363</v>
      </c>
      <c r="F882" s="8" t="s">
        <v>108</v>
      </c>
      <c r="G882" s="8" t="s">
        <v>111</v>
      </c>
      <c r="H882" t="s">
        <v>846</v>
      </c>
      <c r="I882" s="8" t="s">
        <v>85</v>
      </c>
      <c r="J882" s="10" t="s">
        <v>85</v>
      </c>
      <c r="K882" s="11">
        <v>31775</v>
      </c>
      <c r="L882" s="8" t="s">
        <v>98</v>
      </c>
      <c r="M882" s="12">
        <v>200</v>
      </c>
      <c r="N882" s="13"/>
      <c r="O882" s="14">
        <v>6710000</v>
      </c>
      <c r="P882" s="63">
        <f>[1]!EUROCONVERT(O882,"ITL","EUR")</f>
        <v>3465.43</v>
      </c>
    </row>
    <row r="883" spans="1:16" ht="15">
      <c r="A883" s="8" t="s">
        <v>361</v>
      </c>
      <c r="B883" s="8" t="s">
        <v>106</v>
      </c>
      <c r="C883" s="8" t="s">
        <v>362</v>
      </c>
      <c r="D883" s="8" t="s">
        <v>139</v>
      </c>
      <c r="E883" s="8" t="s">
        <v>363</v>
      </c>
      <c r="F883" s="8" t="s">
        <v>108</v>
      </c>
      <c r="G883" s="8" t="s">
        <v>111</v>
      </c>
      <c r="H883" t="s">
        <v>846</v>
      </c>
      <c r="I883" s="8" t="s">
        <v>85</v>
      </c>
      <c r="J883" s="10" t="s">
        <v>85</v>
      </c>
      <c r="K883" s="11">
        <v>31775</v>
      </c>
      <c r="L883" s="8" t="s">
        <v>98</v>
      </c>
      <c r="M883" s="12">
        <v>202</v>
      </c>
      <c r="N883" s="13"/>
      <c r="O883" s="14">
        <v>6710000</v>
      </c>
      <c r="P883" s="63">
        <f>[1]!EUROCONVERT(O883,"ITL","EUR")</f>
        <v>3465.43</v>
      </c>
    </row>
    <row r="884" spans="1:16" ht="15">
      <c r="A884" s="8" t="s">
        <v>361</v>
      </c>
      <c r="B884" s="8" t="s">
        <v>106</v>
      </c>
      <c r="C884" s="8" t="s">
        <v>362</v>
      </c>
      <c r="D884" s="8" t="s">
        <v>127</v>
      </c>
      <c r="E884" s="8" t="s">
        <v>363</v>
      </c>
      <c r="F884" s="8" t="s">
        <v>108</v>
      </c>
      <c r="G884" s="8" t="s">
        <v>111</v>
      </c>
      <c r="H884" t="s">
        <v>846</v>
      </c>
      <c r="I884" s="8" t="s">
        <v>85</v>
      </c>
      <c r="J884" s="10" t="s">
        <v>85</v>
      </c>
      <c r="K884" s="11">
        <v>31775</v>
      </c>
      <c r="L884" s="8" t="s">
        <v>98</v>
      </c>
      <c r="M884" s="12">
        <v>204</v>
      </c>
      <c r="N884" s="13"/>
      <c r="O884" s="14">
        <v>6710000</v>
      </c>
      <c r="P884" s="63">
        <f>[1]!EUROCONVERT(O884,"ITL","EUR")</f>
        <v>3465.43</v>
      </c>
    </row>
    <row r="885" spans="1:16" ht="15">
      <c r="A885" s="8" t="s">
        <v>361</v>
      </c>
      <c r="B885" s="8" t="s">
        <v>106</v>
      </c>
      <c r="C885" s="8" t="s">
        <v>362</v>
      </c>
      <c r="D885" s="8" t="s">
        <v>144</v>
      </c>
      <c r="E885" s="8" t="s">
        <v>363</v>
      </c>
      <c r="F885" s="8" t="s">
        <v>108</v>
      </c>
      <c r="G885" s="8" t="s">
        <v>111</v>
      </c>
      <c r="H885" t="s">
        <v>846</v>
      </c>
      <c r="I885" s="8" t="s">
        <v>85</v>
      </c>
      <c r="J885" s="10" t="s">
        <v>85</v>
      </c>
      <c r="K885" s="11">
        <v>31775</v>
      </c>
      <c r="L885" s="8" t="s">
        <v>98</v>
      </c>
      <c r="M885" s="12">
        <v>203</v>
      </c>
      <c r="N885" s="13"/>
      <c r="O885" s="14">
        <v>6710000</v>
      </c>
      <c r="P885" s="63">
        <f>[1]!EUROCONVERT(O885,"ITL","EUR")</f>
        <v>3465.43</v>
      </c>
    </row>
    <row r="886" spans="1:16" ht="15">
      <c r="A886" s="8" t="s">
        <v>361</v>
      </c>
      <c r="B886" s="8" t="s">
        <v>106</v>
      </c>
      <c r="C886" s="8" t="s">
        <v>362</v>
      </c>
      <c r="D886" s="8" t="s">
        <v>150</v>
      </c>
      <c r="E886" s="8" t="s">
        <v>363</v>
      </c>
      <c r="F886" s="8" t="s">
        <v>108</v>
      </c>
      <c r="G886" s="8" t="s">
        <v>111</v>
      </c>
      <c r="H886" t="s">
        <v>846</v>
      </c>
      <c r="I886" s="8" t="s">
        <v>85</v>
      </c>
      <c r="J886" s="10" t="s">
        <v>85</v>
      </c>
      <c r="K886" s="11">
        <v>31775</v>
      </c>
      <c r="L886" s="8" t="s">
        <v>98</v>
      </c>
      <c r="M886" s="12">
        <v>267</v>
      </c>
      <c r="N886" s="13"/>
      <c r="O886" s="14">
        <v>6710000</v>
      </c>
      <c r="P886" s="63">
        <f>[1]!EUROCONVERT(O886,"ITL","EUR")</f>
        <v>3465.43</v>
      </c>
    </row>
    <row r="887" spans="1:16" ht="15">
      <c r="A887" s="8" t="s">
        <v>361</v>
      </c>
      <c r="B887" s="8" t="s">
        <v>106</v>
      </c>
      <c r="C887" s="8" t="s">
        <v>362</v>
      </c>
      <c r="D887" s="8" t="s">
        <v>195</v>
      </c>
      <c r="E887" s="8" t="s">
        <v>363</v>
      </c>
      <c r="F887" s="8" t="s">
        <v>108</v>
      </c>
      <c r="G887" s="8" t="s">
        <v>111</v>
      </c>
      <c r="H887" t="s">
        <v>846</v>
      </c>
      <c r="I887" s="8" t="s">
        <v>85</v>
      </c>
      <c r="J887" s="10" t="s">
        <v>85</v>
      </c>
      <c r="K887" s="11">
        <v>31775</v>
      </c>
      <c r="L887" s="8" t="s">
        <v>98</v>
      </c>
      <c r="M887" s="12">
        <v>190</v>
      </c>
      <c r="N887" s="13"/>
      <c r="O887" s="14">
        <v>6710000</v>
      </c>
      <c r="P887" s="63">
        <f>[1]!EUROCONVERT(O887,"ITL","EUR")</f>
        <v>3465.43</v>
      </c>
    </row>
    <row r="888" spans="1:16" ht="15">
      <c r="A888" s="8" t="s">
        <v>361</v>
      </c>
      <c r="B888" s="8" t="s">
        <v>106</v>
      </c>
      <c r="C888" s="8" t="s">
        <v>362</v>
      </c>
      <c r="D888" s="8" t="s">
        <v>132</v>
      </c>
      <c r="E888" s="8" t="s">
        <v>363</v>
      </c>
      <c r="F888" s="8" t="s">
        <v>108</v>
      </c>
      <c r="G888" s="8" t="s">
        <v>111</v>
      </c>
      <c r="H888" t="s">
        <v>846</v>
      </c>
      <c r="I888" s="8" t="s">
        <v>85</v>
      </c>
      <c r="J888" s="10" t="s">
        <v>85</v>
      </c>
      <c r="K888" s="11">
        <v>31775</v>
      </c>
      <c r="L888" s="8" t="s">
        <v>98</v>
      </c>
      <c r="M888" s="12">
        <v>199</v>
      </c>
      <c r="N888" s="13"/>
      <c r="O888" s="14">
        <v>6710000</v>
      </c>
      <c r="P888" s="63">
        <f>[1]!EUROCONVERT(O888,"ITL","EUR")</f>
        <v>3465.43</v>
      </c>
    </row>
    <row r="889" spans="1:16" ht="15">
      <c r="A889" s="8" t="s">
        <v>361</v>
      </c>
      <c r="B889" s="8" t="s">
        <v>106</v>
      </c>
      <c r="C889" s="8" t="s">
        <v>362</v>
      </c>
      <c r="D889" s="8" t="s">
        <v>191</v>
      </c>
      <c r="E889" s="8" t="s">
        <v>363</v>
      </c>
      <c r="F889" s="8" t="s">
        <v>108</v>
      </c>
      <c r="G889" s="8" t="s">
        <v>111</v>
      </c>
      <c r="H889" t="s">
        <v>846</v>
      </c>
      <c r="I889" s="8" t="s">
        <v>85</v>
      </c>
      <c r="J889" s="10" t="s">
        <v>85</v>
      </c>
      <c r="K889" s="11">
        <v>31775</v>
      </c>
      <c r="L889" s="8" t="s">
        <v>98</v>
      </c>
      <c r="M889" s="12">
        <v>181</v>
      </c>
      <c r="N889" s="13"/>
      <c r="O889" s="14">
        <v>6710000</v>
      </c>
      <c r="P889" s="63">
        <f>[1]!EUROCONVERT(O889,"ITL","EUR")</f>
        <v>3465.43</v>
      </c>
    </row>
    <row r="890" spans="1:16" ht="15">
      <c r="A890" s="8" t="s">
        <v>361</v>
      </c>
      <c r="B890" s="8" t="s">
        <v>106</v>
      </c>
      <c r="C890" s="8" t="s">
        <v>362</v>
      </c>
      <c r="D890" s="8" t="s">
        <v>138</v>
      </c>
      <c r="E890" s="8" t="s">
        <v>363</v>
      </c>
      <c r="F890" s="8" t="s">
        <v>108</v>
      </c>
      <c r="G890" s="8" t="s">
        <v>111</v>
      </c>
      <c r="H890" t="s">
        <v>846</v>
      </c>
      <c r="I890" s="8" t="s">
        <v>85</v>
      </c>
      <c r="J890" s="10" t="s">
        <v>85</v>
      </c>
      <c r="K890" s="11">
        <v>31775</v>
      </c>
      <c r="L890" s="8" t="s">
        <v>98</v>
      </c>
      <c r="M890" s="12">
        <v>205</v>
      </c>
      <c r="N890" s="13"/>
      <c r="O890" s="14">
        <v>6710000</v>
      </c>
      <c r="P890" s="63">
        <f>[1]!EUROCONVERT(O890,"ITL","EUR")</f>
        <v>3465.43</v>
      </c>
    </row>
    <row r="891" spans="1:16" ht="15">
      <c r="A891" s="8" t="s">
        <v>361</v>
      </c>
      <c r="B891" s="8" t="s">
        <v>106</v>
      </c>
      <c r="C891" s="8" t="s">
        <v>362</v>
      </c>
      <c r="D891" s="8" t="s">
        <v>208</v>
      </c>
      <c r="E891" s="8" t="s">
        <v>363</v>
      </c>
      <c r="F891" s="8" t="s">
        <v>108</v>
      </c>
      <c r="G891" s="8" t="s">
        <v>111</v>
      </c>
      <c r="H891" t="s">
        <v>846</v>
      </c>
      <c r="I891" s="8" t="s">
        <v>85</v>
      </c>
      <c r="J891" s="10" t="s">
        <v>85</v>
      </c>
      <c r="K891" s="11">
        <v>31775</v>
      </c>
      <c r="L891" s="8" t="s">
        <v>98</v>
      </c>
      <c r="M891" s="12">
        <v>174</v>
      </c>
      <c r="N891" s="13"/>
      <c r="O891" s="14">
        <v>6710000</v>
      </c>
      <c r="P891" s="63">
        <f>[1]!EUROCONVERT(O891,"ITL","EUR")</f>
        <v>3465.43</v>
      </c>
    </row>
    <row r="892" spans="1:16" ht="15">
      <c r="A892" s="8" t="s">
        <v>361</v>
      </c>
      <c r="B892" s="8" t="s">
        <v>106</v>
      </c>
      <c r="C892" s="8" t="s">
        <v>362</v>
      </c>
      <c r="D892" s="8" t="s">
        <v>206</v>
      </c>
      <c r="E892" s="8" t="s">
        <v>363</v>
      </c>
      <c r="F892" s="8" t="s">
        <v>108</v>
      </c>
      <c r="G892" s="8" t="s">
        <v>111</v>
      </c>
      <c r="H892" t="s">
        <v>846</v>
      </c>
      <c r="I892" s="8" t="s">
        <v>85</v>
      </c>
      <c r="J892" s="10" t="s">
        <v>85</v>
      </c>
      <c r="K892" s="11">
        <v>31775</v>
      </c>
      <c r="L892" s="8" t="s">
        <v>98</v>
      </c>
      <c r="M892" s="12">
        <v>176</v>
      </c>
      <c r="N892" s="13"/>
      <c r="O892" s="14">
        <v>6710000</v>
      </c>
      <c r="P892" s="63">
        <f>[1]!EUROCONVERT(O892,"ITL","EUR")</f>
        <v>3465.43</v>
      </c>
    </row>
    <row r="893" spans="1:16" ht="15">
      <c r="A893" s="8" t="s">
        <v>361</v>
      </c>
      <c r="B893" s="8" t="s">
        <v>106</v>
      </c>
      <c r="C893" s="8" t="s">
        <v>362</v>
      </c>
      <c r="D893" s="8" t="s">
        <v>205</v>
      </c>
      <c r="E893" s="8" t="s">
        <v>363</v>
      </c>
      <c r="F893" s="8" t="s">
        <v>108</v>
      </c>
      <c r="G893" s="8" t="s">
        <v>111</v>
      </c>
      <c r="H893" t="s">
        <v>846</v>
      </c>
      <c r="I893" s="8" t="s">
        <v>85</v>
      </c>
      <c r="J893" s="10" t="s">
        <v>85</v>
      </c>
      <c r="K893" s="11">
        <v>31775</v>
      </c>
      <c r="L893" s="8" t="s">
        <v>98</v>
      </c>
      <c r="M893" s="12">
        <v>177</v>
      </c>
      <c r="N893" s="13"/>
      <c r="O893" s="14">
        <v>6710000</v>
      </c>
      <c r="P893" s="63">
        <f>[1]!EUROCONVERT(O893,"ITL","EUR")</f>
        <v>3465.43</v>
      </c>
    </row>
    <row r="894" spans="1:16" ht="15">
      <c r="A894" s="8" t="s">
        <v>361</v>
      </c>
      <c r="B894" s="8" t="s">
        <v>106</v>
      </c>
      <c r="C894" s="8" t="s">
        <v>362</v>
      </c>
      <c r="D894" s="8" t="s">
        <v>204</v>
      </c>
      <c r="E894" s="8" t="s">
        <v>363</v>
      </c>
      <c r="F894" s="8" t="s">
        <v>108</v>
      </c>
      <c r="G894" s="8" t="s">
        <v>111</v>
      </c>
      <c r="H894" t="s">
        <v>846</v>
      </c>
      <c r="I894" s="8" t="s">
        <v>85</v>
      </c>
      <c r="J894" s="10" t="s">
        <v>85</v>
      </c>
      <c r="K894" s="11">
        <v>31775</v>
      </c>
      <c r="L894" s="8" t="s">
        <v>98</v>
      </c>
      <c r="M894" s="12">
        <v>178</v>
      </c>
      <c r="N894" s="13"/>
      <c r="O894" s="14">
        <v>6710000</v>
      </c>
      <c r="P894" s="63">
        <f>[1]!EUROCONVERT(O894,"ITL","EUR")</f>
        <v>3465.43</v>
      </c>
    </row>
    <row r="895" spans="1:16" ht="15">
      <c r="A895" s="8" t="s">
        <v>361</v>
      </c>
      <c r="B895" s="8" t="s">
        <v>106</v>
      </c>
      <c r="C895" s="8" t="s">
        <v>362</v>
      </c>
      <c r="D895" s="8" t="s">
        <v>207</v>
      </c>
      <c r="E895" s="8" t="s">
        <v>363</v>
      </c>
      <c r="F895" s="8" t="s">
        <v>108</v>
      </c>
      <c r="G895" s="8" t="s">
        <v>111</v>
      </c>
      <c r="H895" t="s">
        <v>846</v>
      </c>
      <c r="I895" s="8" t="s">
        <v>85</v>
      </c>
      <c r="J895" s="10" t="s">
        <v>85</v>
      </c>
      <c r="K895" s="11">
        <v>31775</v>
      </c>
      <c r="L895" s="8" t="s">
        <v>98</v>
      </c>
      <c r="M895" s="12">
        <v>175</v>
      </c>
      <c r="N895" s="13"/>
      <c r="O895" s="14">
        <v>6710000</v>
      </c>
      <c r="P895" s="63">
        <f>[1]!EUROCONVERT(O895,"ITL","EUR")</f>
        <v>3465.43</v>
      </c>
    </row>
    <row r="896" spans="1:16" ht="15">
      <c r="A896" s="8" t="s">
        <v>361</v>
      </c>
      <c r="B896" s="8" t="s">
        <v>106</v>
      </c>
      <c r="C896" s="8" t="s">
        <v>362</v>
      </c>
      <c r="D896" s="8" t="s">
        <v>90</v>
      </c>
      <c r="E896" s="8" t="s">
        <v>363</v>
      </c>
      <c r="F896" s="8" t="s">
        <v>108</v>
      </c>
      <c r="G896" s="8" t="s">
        <v>111</v>
      </c>
      <c r="H896" t="s">
        <v>846</v>
      </c>
      <c r="I896" s="8" t="s">
        <v>85</v>
      </c>
      <c r="J896" s="10" t="s">
        <v>85</v>
      </c>
      <c r="K896" s="11">
        <v>31775</v>
      </c>
      <c r="L896" s="8" t="s">
        <v>98</v>
      </c>
      <c r="M896" s="12">
        <v>180</v>
      </c>
      <c r="N896" s="13"/>
      <c r="O896" s="14">
        <v>6710000</v>
      </c>
      <c r="P896" s="63">
        <f>[1]!EUROCONVERT(O896,"ITL","EUR")</f>
        <v>3465.43</v>
      </c>
    </row>
    <row r="897" spans="1:16" ht="15">
      <c r="A897" s="8" t="s">
        <v>361</v>
      </c>
      <c r="B897" s="8" t="s">
        <v>106</v>
      </c>
      <c r="C897" s="8" t="s">
        <v>362</v>
      </c>
      <c r="D897" s="8" t="s">
        <v>185</v>
      </c>
      <c r="E897" s="8" t="s">
        <v>363</v>
      </c>
      <c r="F897" s="8" t="s">
        <v>108</v>
      </c>
      <c r="G897" s="8" t="s">
        <v>111</v>
      </c>
      <c r="H897" t="s">
        <v>846</v>
      </c>
      <c r="I897" s="8" t="s">
        <v>85</v>
      </c>
      <c r="J897" s="10" t="s">
        <v>85</v>
      </c>
      <c r="K897" s="11">
        <v>31775</v>
      </c>
      <c r="L897" s="8" t="s">
        <v>98</v>
      </c>
      <c r="M897" s="12">
        <v>189</v>
      </c>
      <c r="N897" s="13"/>
      <c r="O897" s="14">
        <v>6710000</v>
      </c>
      <c r="P897" s="63">
        <f>[1]!EUROCONVERT(O897,"ITL","EUR")</f>
        <v>3465.43</v>
      </c>
    </row>
    <row r="898" spans="1:16" ht="15">
      <c r="A898" s="8" t="s">
        <v>361</v>
      </c>
      <c r="B898" s="8" t="s">
        <v>106</v>
      </c>
      <c r="C898" s="8" t="s">
        <v>362</v>
      </c>
      <c r="D898" s="8" t="s">
        <v>192</v>
      </c>
      <c r="E898" s="8" t="s">
        <v>363</v>
      </c>
      <c r="F898" s="8" t="s">
        <v>108</v>
      </c>
      <c r="G898" s="8" t="s">
        <v>111</v>
      </c>
      <c r="H898" t="s">
        <v>846</v>
      </c>
      <c r="I898" s="8" t="s">
        <v>85</v>
      </c>
      <c r="J898" s="10" t="s">
        <v>85</v>
      </c>
      <c r="K898" s="11">
        <v>31775</v>
      </c>
      <c r="L898" s="8" t="s">
        <v>98</v>
      </c>
      <c r="M898" s="12">
        <v>182</v>
      </c>
      <c r="N898" s="13"/>
      <c r="O898" s="14">
        <v>6710000</v>
      </c>
      <c r="P898" s="63">
        <f>[1]!EUROCONVERT(O898,"ITL","EUR")</f>
        <v>3465.43</v>
      </c>
    </row>
    <row r="899" spans="1:16" ht="15">
      <c r="A899" s="8" t="s">
        <v>361</v>
      </c>
      <c r="B899" s="8" t="s">
        <v>106</v>
      </c>
      <c r="C899" s="8" t="s">
        <v>362</v>
      </c>
      <c r="D899" s="8" t="s">
        <v>193</v>
      </c>
      <c r="E899" s="8" t="s">
        <v>363</v>
      </c>
      <c r="F899" s="8" t="s">
        <v>108</v>
      </c>
      <c r="G899" s="8" t="s">
        <v>111</v>
      </c>
      <c r="H899" t="s">
        <v>846</v>
      </c>
      <c r="I899" s="8" t="s">
        <v>85</v>
      </c>
      <c r="J899" s="10" t="s">
        <v>85</v>
      </c>
      <c r="K899" s="11">
        <v>31775</v>
      </c>
      <c r="L899" s="8" t="s">
        <v>98</v>
      </c>
      <c r="M899" s="12">
        <v>183</v>
      </c>
      <c r="N899" s="13"/>
      <c r="O899" s="14">
        <v>8540000</v>
      </c>
      <c r="P899" s="63">
        <f>[1]!EUROCONVERT(O899,"ITL","EUR")</f>
        <v>4410.54</v>
      </c>
    </row>
    <row r="900" spans="1:16" ht="15">
      <c r="A900" s="8" t="s">
        <v>361</v>
      </c>
      <c r="B900" s="8" t="s">
        <v>106</v>
      </c>
      <c r="C900" s="8" t="s">
        <v>362</v>
      </c>
      <c r="D900" s="8" t="s">
        <v>187</v>
      </c>
      <c r="E900" s="8" t="s">
        <v>363</v>
      </c>
      <c r="F900" s="8" t="s">
        <v>108</v>
      </c>
      <c r="G900" s="8" t="s">
        <v>111</v>
      </c>
      <c r="H900" t="s">
        <v>846</v>
      </c>
      <c r="I900" s="8" t="s">
        <v>85</v>
      </c>
      <c r="J900" s="10" t="s">
        <v>85</v>
      </c>
      <c r="K900" s="11">
        <v>31775</v>
      </c>
      <c r="L900" s="8" t="s">
        <v>98</v>
      </c>
      <c r="M900" s="12">
        <v>184</v>
      </c>
      <c r="N900" s="13"/>
      <c r="O900" s="14">
        <v>6710000</v>
      </c>
      <c r="P900" s="63">
        <f>[1]!EUROCONVERT(O900,"ITL","EUR")</f>
        <v>3465.43</v>
      </c>
    </row>
    <row r="901" spans="1:16" ht="15">
      <c r="A901" s="8" t="s">
        <v>361</v>
      </c>
      <c r="B901" s="8" t="s">
        <v>106</v>
      </c>
      <c r="C901" s="8" t="s">
        <v>362</v>
      </c>
      <c r="D901" s="8" t="s">
        <v>186</v>
      </c>
      <c r="E901" s="8" t="s">
        <v>363</v>
      </c>
      <c r="F901" s="8" t="s">
        <v>108</v>
      </c>
      <c r="G901" s="8" t="s">
        <v>111</v>
      </c>
      <c r="H901" t="s">
        <v>846</v>
      </c>
      <c r="I901" s="8" t="s">
        <v>85</v>
      </c>
      <c r="J901" s="10" t="s">
        <v>85</v>
      </c>
      <c r="K901" s="11">
        <v>31775</v>
      </c>
      <c r="L901" s="8" t="s">
        <v>98</v>
      </c>
      <c r="M901" s="12">
        <v>185</v>
      </c>
      <c r="N901" s="13"/>
      <c r="O901" s="14">
        <v>6710000</v>
      </c>
      <c r="P901" s="63">
        <f>[1]!EUROCONVERT(O901,"ITL","EUR")</f>
        <v>3465.43</v>
      </c>
    </row>
    <row r="902" spans="1:16" ht="15">
      <c r="A902" s="8" t="s">
        <v>361</v>
      </c>
      <c r="B902" s="8" t="s">
        <v>106</v>
      </c>
      <c r="C902" s="8" t="s">
        <v>362</v>
      </c>
      <c r="D902" s="8" t="s">
        <v>194</v>
      </c>
      <c r="E902" s="8" t="s">
        <v>363</v>
      </c>
      <c r="F902" s="8" t="s">
        <v>108</v>
      </c>
      <c r="G902" s="8" t="s">
        <v>111</v>
      </c>
      <c r="H902" t="s">
        <v>846</v>
      </c>
      <c r="I902" s="8" t="s">
        <v>85</v>
      </c>
      <c r="J902" s="10" t="s">
        <v>85</v>
      </c>
      <c r="K902" s="11">
        <v>31775</v>
      </c>
      <c r="L902" s="8" t="s">
        <v>98</v>
      </c>
      <c r="M902" s="12">
        <v>186</v>
      </c>
      <c r="N902" s="13"/>
      <c r="O902" s="14">
        <v>6710000</v>
      </c>
      <c r="P902" s="63">
        <f>[1]!EUROCONVERT(O902,"ITL","EUR")</f>
        <v>3465.43</v>
      </c>
    </row>
    <row r="903" spans="1:16" ht="15">
      <c r="A903" s="8" t="s">
        <v>361</v>
      </c>
      <c r="B903" s="8" t="s">
        <v>106</v>
      </c>
      <c r="C903" s="8" t="s">
        <v>362</v>
      </c>
      <c r="D903" s="8" t="s">
        <v>98</v>
      </c>
      <c r="E903" s="8" t="s">
        <v>363</v>
      </c>
      <c r="F903" s="8" t="s">
        <v>108</v>
      </c>
      <c r="G903" s="8" t="s">
        <v>111</v>
      </c>
      <c r="H903" t="s">
        <v>846</v>
      </c>
      <c r="I903" s="8" t="s">
        <v>85</v>
      </c>
      <c r="J903" s="10" t="s">
        <v>85</v>
      </c>
      <c r="K903" s="11">
        <v>31775</v>
      </c>
      <c r="L903" s="8" t="s">
        <v>98</v>
      </c>
      <c r="M903" s="12">
        <v>187</v>
      </c>
      <c r="N903" s="13"/>
      <c r="O903" s="14">
        <v>6710000</v>
      </c>
      <c r="P903" s="63">
        <f>[1]!EUROCONVERT(O903,"ITL","EUR")</f>
        <v>3465.43</v>
      </c>
    </row>
    <row r="904" spans="1:16" ht="15">
      <c r="A904" s="8" t="s">
        <v>361</v>
      </c>
      <c r="B904" s="8" t="s">
        <v>106</v>
      </c>
      <c r="C904" s="8" t="s">
        <v>362</v>
      </c>
      <c r="D904" s="8" t="s">
        <v>181</v>
      </c>
      <c r="E904" s="8" t="s">
        <v>363</v>
      </c>
      <c r="F904" s="8" t="s">
        <v>108</v>
      </c>
      <c r="G904" s="8" t="s">
        <v>111</v>
      </c>
      <c r="H904" t="s">
        <v>846</v>
      </c>
      <c r="I904" s="8" t="s">
        <v>85</v>
      </c>
      <c r="J904" s="10" t="s">
        <v>85</v>
      </c>
      <c r="K904" s="11">
        <v>31775</v>
      </c>
      <c r="L904" s="8" t="s">
        <v>98</v>
      </c>
      <c r="M904" s="12">
        <v>188</v>
      </c>
      <c r="N904" s="13"/>
      <c r="O904" s="14">
        <v>6710000</v>
      </c>
      <c r="P904" s="63">
        <f>[1]!EUROCONVERT(O904,"ITL","EUR")</f>
        <v>3465.43</v>
      </c>
    </row>
    <row r="905" spans="1:16" ht="15">
      <c r="A905" s="8" t="s">
        <v>361</v>
      </c>
      <c r="B905" s="8" t="s">
        <v>106</v>
      </c>
      <c r="C905" s="8" t="s">
        <v>362</v>
      </c>
      <c r="D905" s="8" t="s">
        <v>203</v>
      </c>
      <c r="E905" s="8" t="s">
        <v>363</v>
      </c>
      <c r="F905" s="8" t="s">
        <v>108</v>
      </c>
      <c r="G905" s="8" t="s">
        <v>111</v>
      </c>
      <c r="H905" t="s">
        <v>846</v>
      </c>
      <c r="I905" s="8" t="s">
        <v>85</v>
      </c>
      <c r="J905" s="10" t="s">
        <v>85</v>
      </c>
      <c r="K905" s="11">
        <v>31775</v>
      </c>
      <c r="L905" s="8" t="s">
        <v>98</v>
      </c>
      <c r="M905" s="12">
        <v>179</v>
      </c>
      <c r="N905" s="13"/>
      <c r="O905" s="14">
        <v>6710000</v>
      </c>
      <c r="P905" s="63">
        <f>[1]!EUROCONVERT(O905,"ITL","EUR")</f>
        <v>3465.43</v>
      </c>
    </row>
    <row r="906" spans="1:16" ht="15">
      <c r="A906" s="8" t="s">
        <v>361</v>
      </c>
      <c r="B906" s="8" t="s">
        <v>106</v>
      </c>
      <c r="C906" s="8" t="s">
        <v>362</v>
      </c>
      <c r="D906" s="8" t="s">
        <v>157</v>
      </c>
      <c r="E906" s="8" t="s">
        <v>363</v>
      </c>
      <c r="F906" s="8" t="s">
        <v>108</v>
      </c>
      <c r="G906" s="8" t="s">
        <v>111</v>
      </c>
      <c r="H906" t="s">
        <v>846</v>
      </c>
      <c r="I906" s="8" t="s">
        <v>85</v>
      </c>
      <c r="J906" s="10" t="s">
        <v>85</v>
      </c>
      <c r="K906" s="11">
        <v>31775</v>
      </c>
      <c r="L906" s="8" t="s">
        <v>98</v>
      </c>
      <c r="M906" s="12">
        <v>260</v>
      </c>
      <c r="N906" s="13"/>
      <c r="O906" s="14">
        <v>6710000</v>
      </c>
      <c r="P906" s="63">
        <f>[1]!EUROCONVERT(O906,"ITL","EUR")</f>
        <v>3465.43</v>
      </c>
    </row>
    <row r="907" spans="1:16" ht="15">
      <c r="A907" s="8" t="s">
        <v>361</v>
      </c>
      <c r="B907" s="8" t="s">
        <v>106</v>
      </c>
      <c r="C907" s="8" t="s">
        <v>362</v>
      </c>
      <c r="D907" s="8" t="s">
        <v>244</v>
      </c>
      <c r="E907" s="8" t="s">
        <v>363</v>
      </c>
      <c r="F907" s="8" t="s">
        <v>108</v>
      </c>
      <c r="G907" s="8" t="s">
        <v>111</v>
      </c>
      <c r="H907" t="s">
        <v>846</v>
      </c>
      <c r="I907" s="8" t="s">
        <v>85</v>
      </c>
      <c r="J907" s="10" t="s">
        <v>85</v>
      </c>
      <c r="K907" s="11">
        <v>31775</v>
      </c>
      <c r="L907" s="8" t="s">
        <v>98</v>
      </c>
      <c r="M907" s="12">
        <v>223</v>
      </c>
      <c r="N907" s="13"/>
      <c r="O907" s="14">
        <v>9150000</v>
      </c>
      <c r="P907" s="63">
        <f>[1]!EUROCONVERT(O907,"ITL","EUR")</f>
        <v>4725.58</v>
      </c>
    </row>
    <row r="908" spans="1:16" ht="15">
      <c r="A908" s="8" t="s">
        <v>361</v>
      </c>
      <c r="B908" s="8" t="s">
        <v>106</v>
      </c>
      <c r="C908" s="8" t="s">
        <v>362</v>
      </c>
      <c r="D908" s="8" t="s">
        <v>220</v>
      </c>
      <c r="E908" s="8" t="s">
        <v>363</v>
      </c>
      <c r="F908" s="8" t="s">
        <v>108</v>
      </c>
      <c r="G908" s="8" t="s">
        <v>111</v>
      </c>
      <c r="H908" t="s">
        <v>846</v>
      </c>
      <c r="I908" s="8" t="s">
        <v>85</v>
      </c>
      <c r="J908" s="10" t="s">
        <v>85</v>
      </c>
      <c r="K908" s="11">
        <v>31775</v>
      </c>
      <c r="L908" s="8" t="s">
        <v>98</v>
      </c>
      <c r="M908" s="12">
        <v>224</v>
      </c>
      <c r="N908" s="13"/>
      <c r="O908" s="14">
        <v>7320000</v>
      </c>
      <c r="P908" s="63">
        <f>[1]!EUROCONVERT(O908,"ITL","EUR")</f>
        <v>3780.46</v>
      </c>
    </row>
    <row r="909" spans="1:16" ht="15">
      <c r="A909" s="8" t="s">
        <v>361</v>
      </c>
      <c r="B909" s="8" t="s">
        <v>106</v>
      </c>
      <c r="C909" s="8" t="s">
        <v>362</v>
      </c>
      <c r="D909" s="8" t="s">
        <v>216</v>
      </c>
      <c r="E909" s="8" t="s">
        <v>363</v>
      </c>
      <c r="F909" s="8" t="s">
        <v>108</v>
      </c>
      <c r="G909" s="8" t="s">
        <v>111</v>
      </c>
      <c r="H909" t="s">
        <v>846</v>
      </c>
      <c r="I909" s="8" t="s">
        <v>85</v>
      </c>
      <c r="J909" s="10" t="s">
        <v>85</v>
      </c>
      <c r="K909" s="11">
        <v>31775</v>
      </c>
      <c r="L909" s="8" t="s">
        <v>98</v>
      </c>
      <c r="M909" s="12">
        <v>225</v>
      </c>
      <c r="N909" s="13"/>
      <c r="O909" s="14">
        <v>7320000</v>
      </c>
      <c r="P909" s="63">
        <f>[1]!EUROCONVERT(O909,"ITL","EUR")</f>
        <v>3780.46</v>
      </c>
    </row>
    <row r="910" spans="1:16" ht="15">
      <c r="A910" s="8" t="s">
        <v>361</v>
      </c>
      <c r="B910" s="8" t="s">
        <v>106</v>
      </c>
      <c r="C910" s="8" t="s">
        <v>362</v>
      </c>
      <c r="D910" s="8" t="s">
        <v>225</v>
      </c>
      <c r="E910" s="8" t="s">
        <v>363</v>
      </c>
      <c r="F910" s="8" t="s">
        <v>108</v>
      </c>
      <c r="G910" s="8" t="s">
        <v>111</v>
      </c>
      <c r="H910" t="s">
        <v>846</v>
      </c>
      <c r="I910" s="8" t="s">
        <v>85</v>
      </c>
      <c r="J910" s="10" t="s">
        <v>85</v>
      </c>
      <c r="K910" s="11">
        <v>31775</v>
      </c>
      <c r="L910" s="8" t="s">
        <v>98</v>
      </c>
      <c r="M910" s="12">
        <v>227</v>
      </c>
      <c r="N910" s="13"/>
      <c r="O910" s="14">
        <v>7320000</v>
      </c>
      <c r="P910" s="63">
        <f>[1]!EUROCONVERT(O910,"ITL","EUR")</f>
        <v>3780.46</v>
      </c>
    </row>
    <row r="911" spans="1:16" ht="15">
      <c r="A911" s="8" t="s">
        <v>361</v>
      </c>
      <c r="B911" s="8" t="s">
        <v>106</v>
      </c>
      <c r="C911" s="8" t="s">
        <v>362</v>
      </c>
      <c r="D911" s="8" t="s">
        <v>239</v>
      </c>
      <c r="E911" s="8" t="s">
        <v>363</v>
      </c>
      <c r="F911" s="8" t="s">
        <v>108</v>
      </c>
      <c r="G911" s="8" t="s">
        <v>111</v>
      </c>
      <c r="H911" t="s">
        <v>846</v>
      </c>
      <c r="I911" s="8" t="s">
        <v>85</v>
      </c>
      <c r="J911" s="10" t="s">
        <v>85</v>
      </c>
      <c r="K911" s="11">
        <v>31775</v>
      </c>
      <c r="L911" s="8" t="s">
        <v>98</v>
      </c>
      <c r="M911" s="12">
        <v>222</v>
      </c>
      <c r="N911" s="13"/>
      <c r="O911" s="14">
        <v>6710000</v>
      </c>
      <c r="P911" s="63">
        <f>[1]!EUROCONVERT(O911,"ITL","EUR")</f>
        <v>3465.43</v>
      </c>
    </row>
    <row r="912" spans="1:16" ht="15">
      <c r="A912" s="8" t="s">
        <v>361</v>
      </c>
      <c r="B912" s="8" t="s">
        <v>106</v>
      </c>
      <c r="C912" s="8" t="s">
        <v>362</v>
      </c>
      <c r="D912" s="8" t="s">
        <v>221</v>
      </c>
      <c r="E912" s="8" t="s">
        <v>363</v>
      </c>
      <c r="F912" s="8" t="s">
        <v>108</v>
      </c>
      <c r="G912" s="8" t="s">
        <v>111</v>
      </c>
      <c r="H912" t="s">
        <v>846</v>
      </c>
      <c r="I912" s="8" t="s">
        <v>85</v>
      </c>
      <c r="J912" s="10" t="s">
        <v>85</v>
      </c>
      <c r="K912" s="11">
        <v>31775</v>
      </c>
      <c r="L912" s="8" t="s">
        <v>98</v>
      </c>
      <c r="M912" s="12">
        <v>230</v>
      </c>
      <c r="N912" s="13"/>
      <c r="O912" s="14">
        <v>6710000</v>
      </c>
      <c r="P912" s="63">
        <f>[1]!EUROCONVERT(O912,"ITL","EUR")</f>
        <v>3465.43</v>
      </c>
    </row>
    <row r="913" spans="1:16" ht="15">
      <c r="A913" s="8" t="s">
        <v>361</v>
      </c>
      <c r="B913" s="8" t="s">
        <v>106</v>
      </c>
      <c r="C913" s="8" t="s">
        <v>362</v>
      </c>
      <c r="D913" s="8" t="s">
        <v>219</v>
      </c>
      <c r="E913" s="8" t="s">
        <v>363</v>
      </c>
      <c r="F913" s="8" t="s">
        <v>108</v>
      </c>
      <c r="G913" s="8" t="s">
        <v>111</v>
      </c>
      <c r="H913" t="s">
        <v>846</v>
      </c>
      <c r="I913" s="8" t="s">
        <v>85</v>
      </c>
      <c r="J913" s="10" t="s">
        <v>85</v>
      </c>
      <c r="K913" s="11">
        <v>31775</v>
      </c>
      <c r="L913" s="8" t="s">
        <v>98</v>
      </c>
      <c r="M913" s="12">
        <v>226</v>
      </c>
      <c r="N913" s="13"/>
      <c r="O913" s="14">
        <v>5490000</v>
      </c>
      <c r="P913" s="63">
        <f>[1]!EUROCONVERT(O913,"ITL","EUR")</f>
        <v>2835.35</v>
      </c>
    </row>
    <row r="914" spans="1:16" ht="15">
      <c r="A914" s="8" t="s">
        <v>361</v>
      </c>
      <c r="B914" s="8" t="s">
        <v>106</v>
      </c>
      <c r="C914" s="8" t="s">
        <v>362</v>
      </c>
      <c r="D914" s="8" t="s">
        <v>156</v>
      </c>
      <c r="E914" s="8" t="s">
        <v>363</v>
      </c>
      <c r="F914" s="8" t="s">
        <v>108</v>
      </c>
      <c r="G914" s="8" t="s">
        <v>111</v>
      </c>
      <c r="H914" t="s">
        <v>846</v>
      </c>
      <c r="I914" s="8" t="s">
        <v>85</v>
      </c>
      <c r="J914" s="10" t="s">
        <v>85</v>
      </c>
      <c r="K914" s="11">
        <v>31775</v>
      </c>
      <c r="L914" s="8" t="s">
        <v>98</v>
      </c>
      <c r="M914" s="12">
        <v>261</v>
      </c>
      <c r="N914" s="13"/>
      <c r="O914" s="14">
        <v>6710000</v>
      </c>
      <c r="P914" s="63">
        <f>[1]!EUROCONVERT(O914,"ITL","EUR")</f>
        <v>3465.43</v>
      </c>
    </row>
    <row r="915" spans="1:16" ht="15">
      <c r="A915" s="8" t="s">
        <v>361</v>
      </c>
      <c r="B915" s="8" t="s">
        <v>106</v>
      </c>
      <c r="C915" s="8" t="s">
        <v>362</v>
      </c>
      <c r="D915" s="8" t="s">
        <v>155</v>
      </c>
      <c r="E915" s="8" t="s">
        <v>363</v>
      </c>
      <c r="F915" s="8" t="s">
        <v>108</v>
      </c>
      <c r="G915" s="8" t="s">
        <v>111</v>
      </c>
      <c r="H915" t="s">
        <v>846</v>
      </c>
      <c r="I915" s="8" t="s">
        <v>85</v>
      </c>
      <c r="J915" s="10" t="s">
        <v>85</v>
      </c>
      <c r="K915" s="11">
        <v>31775</v>
      </c>
      <c r="L915" s="8" t="s">
        <v>98</v>
      </c>
      <c r="M915" s="12">
        <v>262</v>
      </c>
      <c r="N915" s="13"/>
      <c r="O915" s="14">
        <v>6710000</v>
      </c>
      <c r="P915" s="63">
        <f>[1]!EUROCONVERT(O915,"ITL","EUR")</f>
        <v>3465.43</v>
      </c>
    </row>
    <row r="916" spans="1:16" ht="15">
      <c r="A916" s="8" t="s">
        <v>361</v>
      </c>
      <c r="B916" s="8" t="s">
        <v>106</v>
      </c>
      <c r="C916" s="8" t="s">
        <v>362</v>
      </c>
      <c r="D916" s="8" t="s">
        <v>143</v>
      </c>
      <c r="E916" s="8" t="s">
        <v>363</v>
      </c>
      <c r="F916" s="8" t="s">
        <v>108</v>
      </c>
      <c r="G916" s="8" t="s">
        <v>111</v>
      </c>
      <c r="H916" t="s">
        <v>846</v>
      </c>
      <c r="I916" s="8" t="s">
        <v>85</v>
      </c>
      <c r="J916" s="10" t="s">
        <v>85</v>
      </c>
      <c r="K916" s="11">
        <v>31775</v>
      </c>
      <c r="L916" s="8" t="s">
        <v>98</v>
      </c>
      <c r="M916" s="12">
        <v>263</v>
      </c>
      <c r="N916" s="13"/>
      <c r="O916" s="14">
        <v>6710000</v>
      </c>
      <c r="P916" s="63">
        <f>[1]!EUROCONVERT(O916,"ITL","EUR")</f>
        <v>3465.43</v>
      </c>
    </row>
    <row r="917" spans="1:16" ht="15">
      <c r="A917" s="8" t="s">
        <v>361</v>
      </c>
      <c r="B917" s="8" t="s">
        <v>106</v>
      </c>
      <c r="C917" s="8" t="s">
        <v>362</v>
      </c>
      <c r="D917" s="8" t="s">
        <v>158</v>
      </c>
      <c r="E917" s="8" t="s">
        <v>363</v>
      </c>
      <c r="F917" s="8" t="s">
        <v>108</v>
      </c>
      <c r="G917" s="8" t="s">
        <v>111</v>
      </c>
      <c r="H917" t="s">
        <v>846</v>
      </c>
      <c r="I917" s="8" t="s">
        <v>85</v>
      </c>
      <c r="J917" s="10" t="s">
        <v>85</v>
      </c>
      <c r="K917" s="11">
        <v>31775</v>
      </c>
      <c r="L917" s="8" t="s">
        <v>98</v>
      </c>
      <c r="M917" s="12">
        <v>264</v>
      </c>
      <c r="N917" s="13"/>
      <c r="O917" s="14">
        <v>6710000</v>
      </c>
      <c r="P917" s="63">
        <f>[1]!EUROCONVERT(O917,"ITL","EUR")</f>
        <v>3465.43</v>
      </c>
    </row>
    <row r="918" spans="1:16" ht="15">
      <c r="A918" s="8" t="s">
        <v>361</v>
      </c>
      <c r="B918" s="8" t="s">
        <v>106</v>
      </c>
      <c r="C918" s="8" t="s">
        <v>362</v>
      </c>
      <c r="D918" s="8" t="s">
        <v>146</v>
      </c>
      <c r="E918" s="8" t="s">
        <v>363</v>
      </c>
      <c r="F918" s="8" t="s">
        <v>108</v>
      </c>
      <c r="G918" s="8" t="s">
        <v>111</v>
      </c>
      <c r="H918" t="s">
        <v>846</v>
      </c>
      <c r="I918" s="8" t="s">
        <v>85</v>
      </c>
      <c r="J918" s="10" t="s">
        <v>85</v>
      </c>
      <c r="K918" s="11">
        <v>31775</v>
      </c>
      <c r="L918" s="8" t="s">
        <v>98</v>
      </c>
      <c r="M918" s="12">
        <v>206</v>
      </c>
      <c r="N918" s="13"/>
      <c r="O918" s="14">
        <v>6710000</v>
      </c>
      <c r="P918" s="63">
        <f>[1]!EUROCONVERT(O918,"ITL","EUR")</f>
        <v>3465.43</v>
      </c>
    </row>
    <row r="919" spans="1:16" ht="15">
      <c r="A919" s="8" t="s">
        <v>361</v>
      </c>
      <c r="B919" s="8" t="s">
        <v>106</v>
      </c>
      <c r="C919" s="8" t="s">
        <v>362</v>
      </c>
      <c r="D919" s="8" t="s">
        <v>159</v>
      </c>
      <c r="E919" s="8" t="s">
        <v>363</v>
      </c>
      <c r="F919" s="8" t="s">
        <v>108</v>
      </c>
      <c r="G919" s="8" t="s">
        <v>111</v>
      </c>
      <c r="H919" t="s">
        <v>846</v>
      </c>
      <c r="I919" s="8" t="s">
        <v>85</v>
      </c>
      <c r="J919" s="10" t="s">
        <v>85</v>
      </c>
      <c r="K919" s="11">
        <v>31775</v>
      </c>
      <c r="L919" s="8" t="s">
        <v>98</v>
      </c>
      <c r="M919" s="12">
        <v>266</v>
      </c>
      <c r="N919" s="13"/>
      <c r="O919" s="14">
        <v>6710000</v>
      </c>
      <c r="P919" s="63">
        <f>[1]!EUROCONVERT(O919,"ITL","EUR")</f>
        <v>3465.43</v>
      </c>
    </row>
    <row r="920" spans="1:16" ht="15">
      <c r="A920" s="8" t="s">
        <v>361</v>
      </c>
      <c r="B920" s="8" t="s">
        <v>106</v>
      </c>
      <c r="C920" s="8" t="s">
        <v>362</v>
      </c>
      <c r="D920" s="8" t="s">
        <v>148</v>
      </c>
      <c r="E920" s="8" t="s">
        <v>363</v>
      </c>
      <c r="F920" s="8" t="s">
        <v>108</v>
      </c>
      <c r="G920" s="8" t="s">
        <v>111</v>
      </c>
      <c r="H920" t="s">
        <v>846</v>
      </c>
      <c r="I920" s="8" t="s">
        <v>85</v>
      </c>
      <c r="J920" s="10" t="s">
        <v>85</v>
      </c>
      <c r="K920" s="11">
        <v>31775</v>
      </c>
      <c r="L920" s="8" t="s">
        <v>98</v>
      </c>
      <c r="M920" s="12">
        <v>265</v>
      </c>
      <c r="N920" s="13"/>
      <c r="O920" s="14">
        <v>6710000</v>
      </c>
      <c r="P920" s="63">
        <f>[1]!EUROCONVERT(O920,"ITL","EUR")</f>
        <v>3465.43</v>
      </c>
    </row>
    <row r="921" spans="1:16" ht="15">
      <c r="A921" s="8" t="s">
        <v>361</v>
      </c>
      <c r="B921" s="8" t="s">
        <v>106</v>
      </c>
      <c r="C921" s="8" t="s">
        <v>362</v>
      </c>
      <c r="D921" s="8" t="s">
        <v>224</v>
      </c>
      <c r="E921" s="8" t="s">
        <v>363</v>
      </c>
      <c r="F921" s="8" t="s">
        <v>108</v>
      </c>
      <c r="G921" s="8" t="s">
        <v>111</v>
      </c>
      <c r="H921" t="s">
        <v>846</v>
      </c>
      <c r="I921" s="8" t="s">
        <v>85</v>
      </c>
      <c r="J921" s="10" t="s">
        <v>85</v>
      </c>
      <c r="K921" s="11">
        <v>31775</v>
      </c>
      <c r="L921" s="8" t="s">
        <v>98</v>
      </c>
      <c r="M921" s="12">
        <v>229</v>
      </c>
      <c r="N921" s="13"/>
      <c r="O921" s="14">
        <v>6710000</v>
      </c>
      <c r="P921" s="63">
        <f>[1]!EUROCONVERT(O921,"ITL","EUR")</f>
        <v>3465.43</v>
      </c>
    </row>
    <row r="922" spans="1:16" ht="15">
      <c r="A922" s="8" t="s">
        <v>361</v>
      </c>
      <c r="B922" s="8" t="s">
        <v>106</v>
      </c>
      <c r="C922" s="8" t="s">
        <v>362</v>
      </c>
      <c r="D922" s="8" t="s">
        <v>122</v>
      </c>
      <c r="E922" s="8" t="s">
        <v>363</v>
      </c>
      <c r="F922" s="8" t="s">
        <v>108</v>
      </c>
      <c r="G922" s="8" t="s">
        <v>111</v>
      </c>
      <c r="H922" t="s">
        <v>846</v>
      </c>
      <c r="I922" s="8" t="s">
        <v>85</v>
      </c>
      <c r="J922" s="10" t="s">
        <v>85</v>
      </c>
      <c r="K922" s="11">
        <v>31775</v>
      </c>
      <c r="L922" s="8" t="s">
        <v>98</v>
      </c>
      <c r="M922" s="12">
        <v>211</v>
      </c>
      <c r="N922" s="13"/>
      <c r="O922" s="14">
        <v>6100000</v>
      </c>
      <c r="P922" s="63">
        <f>[1]!EUROCONVERT(O922,"ITL","EUR")</f>
        <v>3150.39</v>
      </c>
    </row>
    <row r="923" spans="1:16" ht="15">
      <c r="A923" s="8" t="s">
        <v>361</v>
      </c>
      <c r="B923" s="8" t="s">
        <v>106</v>
      </c>
      <c r="C923" s="8" t="s">
        <v>362</v>
      </c>
      <c r="D923" s="8" t="s">
        <v>141</v>
      </c>
      <c r="E923" s="8" t="s">
        <v>363</v>
      </c>
      <c r="F923" s="8" t="s">
        <v>108</v>
      </c>
      <c r="G923" s="8" t="s">
        <v>111</v>
      </c>
      <c r="H923" t="s">
        <v>846</v>
      </c>
      <c r="I923" s="8" t="s">
        <v>85</v>
      </c>
      <c r="J923" s="10" t="s">
        <v>85</v>
      </c>
      <c r="K923" s="11">
        <v>31775</v>
      </c>
      <c r="L923" s="8" t="s">
        <v>98</v>
      </c>
      <c r="M923" s="12">
        <v>207</v>
      </c>
      <c r="N923" s="13"/>
      <c r="O923" s="14">
        <v>6710000</v>
      </c>
      <c r="P923" s="63">
        <f>[1]!EUROCONVERT(O923,"ITL","EUR")</f>
        <v>3465.43</v>
      </c>
    </row>
    <row r="924" spans="1:16" ht="15">
      <c r="A924" s="8" t="s">
        <v>361</v>
      </c>
      <c r="B924" s="8" t="s">
        <v>106</v>
      </c>
      <c r="C924" s="8" t="s">
        <v>362</v>
      </c>
      <c r="D924" s="8" t="s">
        <v>142</v>
      </c>
      <c r="E924" s="8" t="s">
        <v>363</v>
      </c>
      <c r="F924" s="8" t="s">
        <v>108</v>
      </c>
      <c r="G924" s="8" t="s">
        <v>111</v>
      </c>
      <c r="H924" t="s">
        <v>846</v>
      </c>
      <c r="I924" s="8" t="s">
        <v>85</v>
      </c>
      <c r="J924" s="10" t="s">
        <v>85</v>
      </c>
      <c r="K924" s="11">
        <v>31775</v>
      </c>
      <c r="L924" s="8" t="s">
        <v>98</v>
      </c>
      <c r="M924" s="12">
        <v>208</v>
      </c>
      <c r="N924" s="13"/>
      <c r="O924" s="14">
        <v>10370000</v>
      </c>
      <c r="P924" s="63">
        <f>[1]!EUROCONVERT(O924,"ITL","EUR")</f>
        <v>5355.66</v>
      </c>
    </row>
    <row r="925" spans="1:16" ht="15">
      <c r="A925" s="8" t="s">
        <v>361</v>
      </c>
      <c r="B925" s="8" t="s">
        <v>106</v>
      </c>
      <c r="C925" s="8" t="s">
        <v>362</v>
      </c>
      <c r="D925" s="8" t="s">
        <v>222</v>
      </c>
      <c r="E925" s="8" t="s">
        <v>363</v>
      </c>
      <c r="F925" s="8" t="s">
        <v>108</v>
      </c>
      <c r="G925" s="8" t="s">
        <v>111</v>
      </c>
      <c r="H925" t="s">
        <v>846</v>
      </c>
      <c r="I925" s="8" t="s">
        <v>85</v>
      </c>
      <c r="J925" s="10" t="s">
        <v>85</v>
      </c>
      <c r="K925" s="11">
        <v>31775</v>
      </c>
      <c r="L925" s="8" t="s">
        <v>98</v>
      </c>
      <c r="M925" s="12">
        <v>228</v>
      </c>
      <c r="N925" s="13"/>
      <c r="O925" s="14">
        <v>8540000</v>
      </c>
      <c r="P925" s="63">
        <f>[1]!EUROCONVERT(O925,"ITL","EUR")</f>
        <v>4410.54</v>
      </c>
    </row>
    <row r="926" spans="1:16" ht="15">
      <c r="A926" s="8" t="s">
        <v>361</v>
      </c>
      <c r="B926" s="8" t="s">
        <v>106</v>
      </c>
      <c r="C926" s="8" t="s">
        <v>362</v>
      </c>
      <c r="D926" s="8" t="s">
        <v>160</v>
      </c>
      <c r="E926" s="8" t="s">
        <v>363</v>
      </c>
      <c r="F926" s="8" t="s">
        <v>108</v>
      </c>
      <c r="G926" s="8" t="s">
        <v>111</v>
      </c>
      <c r="H926" t="s">
        <v>846</v>
      </c>
      <c r="I926" s="8" t="s">
        <v>85</v>
      </c>
      <c r="J926" s="10" t="s">
        <v>85</v>
      </c>
      <c r="K926" s="11">
        <v>31775</v>
      </c>
      <c r="L926" s="8" t="s">
        <v>98</v>
      </c>
      <c r="M926" s="12">
        <v>210</v>
      </c>
      <c r="N926" s="13"/>
      <c r="O926" s="14">
        <v>6100000</v>
      </c>
      <c r="P926" s="63">
        <f>[1]!EUROCONVERT(O926,"ITL","EUR")</f>
        <v>3150.39</v>
      </c>
    </row>
    <row r="927" spans="1:16" ht="15">
      <c r="A927" s="8" t="s">
        <v>361</v>
      </c>
      <c r="B927" s="8" t="s">
        <v>106</v>
      </c>
      <c r="C927" s="8" t="s">
        <v>362</v>
      </c>
      <c r="D927" s="8" t="s">
        <v>241</v>
      </c>
      <c r="E927" s="8" t="s">
        <v>363</v>
      </c>
      <c r="F927" s="8" t="s">
        <v>108</v>
      </c>
      <c r="G927" s="8" t="s">
        <v>111</v>
      </c>
      <c r="H927" t="s">
        <v>846</v>
      </c>
      <c r="I927" s="8" t="s">
        <v>85</v>
      </c>
      <c r="J927" s="10" t="s">
        <v>85</v>
      </c>
      <c r="K927" s="11">
        <v>31775</v>
      </c>
      <c r="L927" s="8" t="s">
        <v>98</v>
      </c>
      <c r="M927" s="12">
        <v>221</v>
      </c>
      <c r="N927" s="13"/>
      <c r="O927" s="14">
        <v>6710000</v>
      </c>
      <c r="P927" s="63">
        <f>[1]!EUROCONVERT(O927,"ITL","EUR")</f>
        <v>3465.43</v>
      </c>
    </row>
    <row r="928" spans="1:16" ht="15">
      <c r="A928" s="8" t="s">
        <v>361</v>
      </c>
      <c r="B928" s="8" t="s">
        <v>106</v>
      </c>
      <c r="C928" s="8" t="s">
        <v>362</v>
      </c>
      <c r="D928" s="8" t="s">
        <v>153</v>
      </c>
      <c r="E928" s="8" t="s">
        <v>363</v>
      </c>
      <c r="F928" s="8" t="s">
        <v>108</v>
      </c>
      <c r="G928" s="8" t="s">
        <v>111</v>
      </c>
      <c r="H928" t="s">
        <v>846</v>
      </c>
      <c r="I928" s="8" t="s">
        <v>85</v>
      </c>
      <c r="J928" s="10" t="s">
        <v>85</v>
      </c>
      <c r="K928" s="11">
        <v>31775</v>
      </c>
      <c r="L928" s="8" t="s">
        <v>98</v>
      </c>
      <c r="M928" s="12">
        <v>212</v>
      </c>
      <c r="N928" s="13"/>
      <c r="O928" s="14">
        <v>6100000</v>
      </c>
      <c r="P928" s="63">
        <f>[1]!EUROCONVERT(O928,"ITL","EUR")</f>
        <v>3150.39</v>
      </c>
    </row>
    <row r="929" spans="1:16" ht="15">
      <c r="A929" s="8" t="s">
        <v>361</v>
      </c>
      <c r="B929" s="8" t="s">
        <v>106</v>
      </c>
      <c r="C929" s="8" t="s">
        <v>362</v>
      </c>
      <c r="D929" s="8" t="s">
        <v>152</v>
      </c>
      <c r="E929" s="8" t="s">
        <v>363</v>
      </c>
      <c r="F929" s="8" t="s">
        <v>108</v>
      </c>
      <c r="G929" s="8" t="s">
        <v>111</v>
      </c>
      <c r="H929" t="s">
        <v>846</v>
      </c>
      <c r="I929" s="8" t="s">
        <v>85</v>
      </c>
      <c r="J929" s="10" t="s">
        <v>85</v>
      </c>
      <c r="K929" s="11">
        <v>31775</v>
      </c>
      <c r="L929" s="8" t="s">
        <v>98</v>
      </c>
      <c r="M929" s="12">
        <v>213</v>
      </c>
      <c r="N929" s="13"/>
      <c r="O929" s="14">
        <v>6100000</v>
      </c>
      <c r="P929" s="63">
        <f>[1]!EUROCONVERT(O929,"ITL","EUR")</f>
        <v>3150.39</v>
      </c>
    </row>
    <row r="930" spans="1:16" ht="15">
      <c r="A930" s="8" t="s">
        <v>361</v>
      </c>
      <c r="B930" s="8" t="s">
        <v>106</v>
      </c>
      <c r="C930" s="8" t="s">
        <v>362</v>
      </c>
      <c r="D930" s="8" t="s">
        <v>147</v>
      </c>
      <c r="E930" s="8" t="s">
        <v>363</v>
      </c>
      <c r="F930" s="8" t="s">
        <v>108</v>
      </c>
      <c r="G930" s="8" t="s">
        <v>111</v>
      </c>
      <c r="H930" t="s">
        <v>846</v>
      </c>
      <c r="I930" s="8" t="s">
        <v>85</v>
      </c>
      <c r="J930" s="10" t="s">
        <v>85</v>
      </c>
      <c r="K930" s="11">
        <v>31775</v>
      </c>
      <c r="L930" s="8" t="s">
        <v>98</v>
      </c>
      <c r="M930" s="12">
        <v>214</v>
      </c>
      <c r="N930" s="13"/>
      <c r="O930" s="14">
        <v>6100000</v>
      </c>
      <c r="P930" s="63">
        <f>[1]!EUROCONVERT(O930,"ITL","EUR")</f>
        <v>3150.39</v>
      </c>
    </row>
    <row r="931" spans="1:16" ht="15">
      <c r="A931" s="8" t="s">
        <v>361</v>
      </c>
      <c r="B931" s="8" t="s">
        <v>106</v>
      </c>
      <c r="C931" s="8" t="s">
        <v>362</v>
      </c>
      <c r="D931" s="8" t="s">
        <v>154</v>
      </c>
      <c r="E931" s="8" t="s">
        <v>363</v>
      </c>
      <c r="F931" s="8" t="s">
        <v>108</v>
      </c>
      <c r="G931" s="8" t="s">
        <v>111</v>
      </c>
      <c r="H931" t="s">
        <v>846</v>
      </c>
      <c r="I931" s="8" t="s">
        <v>85</v>
      </c>
      <c r="J931" s="10" t="s">
        <v>85</v>
      </c>
      <c r="K931" s="11">
        <v>31775</v>
      </c>
      <c r="L931" s="8" t="s">
        <v>98</v>
      </c>
      <c r="M931" s="12">
        <v>215</v>
      </c>
      <c r="N931" s="13"/>
      <c r="O931" s="14">
        <v>6100000</v>
      </c>
      <c r="P931" s="63">
        <f>[1]!EUROCONVERT(O931,"ITL","EUR")</f>
        <v>3150.39</v>
      </c>
    </row>
    <row r="932" spans="1:16" ht="15">
      <c r="A932" s="8" t="s">
        <v>361</v>
      </c>
      <c r="B932" s="8" t="s">
        <v>106</v>
      </c>
      <c r="C932" s="8" t="s">
        <v>362</v>
      </c>
      <c r="D932" s="8" t="s">
        <v>151</v>
      </c>
      <c r="E932" s="8" t="s">
        <v>363</v>
      </c>
      <c r="F932" s="8" t="s">
        <v>108</v>
      </c>
      <c r="G932" s="8" t="s">
        <v>111</v>
      </c>
      <c r="H932" t="s">
        <v>846</v>
      </c>
      <c r="I932" s="8" t="s">
        <v>85</v>
      </c>
      <c r="J932" s="10" t="s">
        <v>85</v>
      </c>
      <c r="K932" s="11">
        <v>31775</v>
      </c>
      <c r="L932" s="8" t="s">
        <v>98</v>
      </c>
      <c r="M932" s="12">
        <v>216</v>
      </c>
      <c r="N932" s="13"/>
      <c r="O932" s="14">
        <v>6100000</v>
      </c>
      <c r="P932" s="63">
        <f>[1]!EUROCONVERT(O932,"ITL","EUR")</f>
        <v>3150.39</v>
      </c>
    </row>
    <row r="933" spans="1:16" ht="15">
      <c r="A933" s="8" t="s">
        <v>361</v>
      </c>
      <c r="B933" s="8" t="s">
        <v>106</v>
      </c>
      <c r="C933" s="8" t="s">
        <v>362</v>
      </c>
      <c r="D933" s="8" t="s">
        <v>242</v>
      </c>
      <c r="E933" s="8" t="s">
        <v>363</v>
      </c>
      <c r="F933" s="8" t="s">
        <v>108</v>
      </c>
      <c r="G933" s="8" t="s">
        <v>111</v>
      </c>
      <c r="H933" t="s">
        <v>846</v>
      </c>
      <c r="I933" s="8" t="s">
        <v>85</v>
      </c>
      <c r="J933" s="10" t="s">
        <v>85</v>
      </c>
      <c r="K933" s="11">
        <v>31775</v>
      </c>
      <c r="L933" s="8" t="s">
        <v>98</v>
      </c>
      <c r="M933" s="12">
        <v>217</v>
      </c>
      <c r="N933" s="13"/>
      <c r="O933" s="14">
        <v>6710000</v>
      </c>
      <c r="P933" s="63">
        <f>[1]!EUROCONVERT(O933,"ITL","EUR")</f>
        <v>3465.43</v>
      </c>
    </row>
    <row r="934" spans="1:16" ht="15">
      <c r="A934" s="8" t="s">
        <v>361</v>
      </c>
      <c r="B934" s="8" t="s">
        <v>106</v>
      </c>
      <c r="C934" s="8" t="s">
        <v>362</v>
      </c>
      <c r="D934" s="8" t="s">
        <v>237</v>
      </c>
      <c r="E934" s="8" t="s">
        <v>363</v>
      </c>
      <c r="F934" s="8" t="s">
        <v>108</v>
      </c>
      <c r="G934" s="8" t="s">
        <v>111</v>
      </c>
      <c r="H934" t="s">
        <v>846</v>
      </c>
      <c r="I934" s="8" t="s">
        <v>85</v>
      </c>
      <c r="J934" s="10" t="s">
        <v>85</v>
      </c>
      <c r="K934" s="11">
        <v>31775</v>
      </c>
      <c r="L934" s="8" t="s">
        <v>98</v>
      </c>
      <c r="M934" s="12">
        <v>218</v>
      </c>
      <c r="N934" s="13"/>
      <c r="O934" s="14">
        <v>6710000</v>
      </c>
      <c r="P934" s="63">
        <f>[1]!EUROCONVERT(O934,"ITL","EUR")</f>
        <v>3465.43</v>
      </c>
    </row>
    <row r="935" spans="1:16" ht="15">
      <c r="A935" s="8" t="s">
        <v>361</v>
      </c>
      <c r="B935" s="8" t="s">
        <v>106</v>
      </c>
      <c r="C935" s="8" t="s">
        <v>362</v>
      </c>
      <c r="D935" s="8" t="s">
        <v>240</v>
      </c>
      <c r="E935" s="8" t="s">
        <v>363</v>
      </c>
      <c r="F935" s="8" t="s">
        <v>108</v>
      </c>
      <c r="G935" s="8" t="s">
        <v>111</v>
      </c>
      <c r="H935" t="s">
        <v>846</v>
      </c>
      <c r="I935" s="8" t="s">
        <v>85</v>
      </c>
      <c r="J935" s="10" t="s">
        <v>85</v>
      </c>
      <c r="K935" s="11">
        <v>31775</v>
      </c>
      <c r="L935" s="8" t="s">
        <v>98</v>
      </c>
      <c r="M935" s="12">
        <v>219</v>
      </c>
      <c r="N935" s="13"/>
      <c r="O935" s="14">
        <v>6710000</v>
      </c>
      <c r="P935" s="63">
        <f>[1]!EUROCONVERT(O935,"ITL","EUR")</f>
        <v>3465.43</v>
      </c>
    </row>
    <row r="936" spans="1:16" ht="15">
      <c r="A936" s="8" t="s">
        <v>361</v>
      </c>
      <c r="B936" s="8" t="s">
        <v>106</v>
      </c>
      <c r="C936" s="8" t="s">
        <v>362</v>
      </c>
      <c r="D936" s="8" t="s">
        <v>243</v>
      </c>
      <c r="E936" s="8" t="s">
        <v>363</v>
      </c>
      <c r="F936" s="8" t="s">
        <v>108</v>
      </c>
      <c r="G936" s="8" t="s">
        <v>111</v>
      </c>
      <c r="H936" t="s">
        <v>846</v>
      </c>
      <c r="I936" s="8" t="s">
        <v>85</v>
      </c>
      <c r="J936" s="10" t="s">
        <v>85</v>
      </c>
      <c r="K936" s="11">
        <v>31775</v>
      </c>
      <c r="L936" s="8" t="s">
        <v>98</v>
      </c>
      <c r="M936" s="12">
        <v>220</v>
      </c>
      <c r="N936" s="13"/>
      <c r="O936" s="14">
        <v>6710000</v>
      </c>
      <c r="P936" s="63">
        <f>[1]!EUROCONVERT(O936,"ITL","EUR")</f>
        <v>3465.43</v>
      </c>
    </row>
    <row r="937" spans="1:16" ht="15">
      <c r="A937" s="8" t="s">
        <v>361</v>
      </c>
      <c r="B937" s="8" t="s">
        <v>106</v>
      </c>
      <c r="C937" s="8" t="s">
        <v>362</v>
      </c>
      <c r="D937" s="8" t="s">
        <v>149</v>
      </c>
      <c r="E937" s="8" t="s">
        <v>363</v>
      </c>
      <c r="F937" s="8" t="s">
        <v>108</v>
      </c>
      <c r="G937" s="8" t="s">
        <v>111</v>
      </c>
      <c r="H937" t="s">
        <v>846</v>
      </c>
      <c r="I937" s="8" t="s">
        <v>85</v>
      </c>
      <c r="J937" s="10" t="s">
        <v>85</v>
      </c>
      <c r="K937" s="11">
        <v>31775</v>
      </c>
      <c r="L937" s="8" t="s">
        <v>98</v>
      </c>
      <c r="M937" s="12">
        <v>209</v>
      </c>
      <c r="N937" s="13"/>
      <c r="O937" s="14">
        <v>10370000</v>
      </c>
      <c r="P937" s="63">
        <f>[1]!EUROCONVERT(O937,"ITL","EUR")</f>
        <v>5355.66</v>
      </c>
    </row>
    <row r="938" spans="1:17" s="81" customFormat="1" ht="16.5">
      <c r="A938" s="26" t="s">
        <v>364</v>
      </c>
      <c r="B938" s="26"/>
      <c r="C938" s="26"/>
      <c r="D938" s="26"/>
      <c r="E938" s="26"/>
      <c r="F938" s="26"/>
      <c r="G938" s="26"/>
      <c r="H938" s="26"/>
      <c r="I938" s="26"/>
      <c r="J938" s="39"/>
      <c r="K938" s="91"/>
      <c r="L938" s="26"/>
      <c r="M938" s="92"/>
      <c r="N938" s="93"/>
      <c r="O938" s="152">
        <f>SUBTOTAL(9,O873:O937)</f>
        <v>445910000</v>
      </c>
      <c r="P938" s="83">
        <f>[1]!EUROCONVERT(O938,"ITL","EUR")</f>
        <v>230293.3</v>
      </c>
      <c r="Q938" s="163"/>
    </row>
    <row r="939" spans="1:17" s="94" customFormat="1" ht="25.5">
      <c r="A939" s="103" t="s">
        <v>1001</v>
      </c>
      <c r="B939" s="97"/>
      <c r="C939" s="97"/>
      <c r="D939" s="97"/>
      <c r="E939" s="97"/>
      <c r="F939" s="97"/>
      <c r="G939" s="97"/>
      <c r="H939" s="97"/>
      <c r="I939" s="97"/>
      <c r="J939" s="98"/>
      <c r="K939" s="99"/>
      <c r="L939" s="97"/>
      <c r="M939" s="100"/>
      <c r="N939" s="101"/>
      <c r="O939" s="177"/>
      <c r="P939" s="102">
        <f>P938+P872</f>
        <v>3932256.3499999996</v>
      </c>
      <c r="Q939" s="165">
        <v>3932256.35</v>
      </c>
    </row>
    <row r="940" spans="1:16" ht="15">
      <c r="A940" s="20"/>
      <c r="B940" s="16"/>
      <c r="C940" s="16"/>
      <c r="D940" s="16"/>
      <c r="E940" s="16"/>
      <c r="F940" s="16"/>
      <c r="G940" s="16"/>
      <c r="H940" s="16"/>
      <c r="I940" s="16"/>
      <c r="J940" s="17"/>
      <c r="K940" s="18"/>
      <c r="L940" s="16"/>
      <c r="M940" s="19"/>
      <c r="N940" s="21"/>
      <c r="O940" s="36"/>
      <c r="P940" s="63"/>
    </row>
    <row r="941" spans="1:16" ht="15">
      <c r="A941" s="16" t="s">
        <v>365</v>
      </c>
      <c r="B941" s="16" t="s">
        <v>183</v>
      </c>
      <c r="C941" s="16" t="s">
        <v>366</v>
      </c>
      <c r="D941" s="16" t="s">
        <v>225</v>
      </c>
      <c r="E941" s="16" t="s">
        <v>67</v>
      </c>
      <c r="F941" s="16" t="s">
        <v>131</v>
      </c>
      <c r="G941" s="16" t="s">
        <v>124</v>
      </c>
      <c r="H941" t="s">
        <v>846</v>
      </c>
      <c r="I941" s="16" t="s">
        <v>85</v>
      </c>
      <c r="J941" s="17" t="s">
        <v>85</v>
      </c>
      <c r="K941" s="18">
        <v>32665</v>
      </c>
      <c r="L941" s="16" t="s">
        <v>98</v>
      </c>
      <c r="M941" s="19">
        <v>579</v>
      </c>
      <c r="N941" s="21"/>
      <c r="O941" s="36">
        <v>140000000</v>
      </c>
      <c r="P941" s="63">
        <f>[1]!EUROCONVERT(O941,"ITL","EUR")</f>
        <v>72303.97</v>
      </c>
    </row>
    <row r="942" spans="1:16" ht="15">
      <c r="A942" s="16" t="s">
        <v>365</v>
      </c>
      <c r="B942" s="16" t="s">
        <v>126</v>
      </c>
      <c r="C942" s="16" t="s">
        <v>366</v>
      </c>
      <c r="D942" s="16" t="s">
        <v>147</v>
      </c>
      <c r="E942" s="16" t="s">
        <v>67</v>
      </c>
      <c r="F942" s="16" t="s">
        <v>131</v>
      </c>
      <c r="G942" s="16" t="s">
        <v>124</v>
      </c>
      <c r="H942" t="s">
        <v>846</v>
      </c>
      <c r="I942" s="16" t="s">
        <v>85</v>
      </c>
      <c r="J942" s="17" t="s">
        <v>85</v>
      </c>
      <c r="K942" s="18">
        <v>32665</v>
      </c>
      <c r="L942" s="16" t="s">
        <v>98</v>
      </c>
      <c r="M942" s="19">
        <v>566</v>
      </c>
      <c r="N942" s="21"/>
      <c r="O942" s="36">
        <v>112000000</v>
      </c>
      <c r="P942" s="63">
        <f>[1]!EUROCONVERT(O942,"ITL","EUR")</f>
        <v>57843.17</v>
      </c>
    </row>
    <row r="943" spans="1:16" ht="15">
      <c r="A943" s="16" t="s">
        <v>365</v>
      </c>
      <c r="B943" s="16" t="s">
        <v>126</v>
      </c>
      <c r="C943" s="16" t="s">
        <v>366</v>
      </c>
      <c r="D943" s="16" t="s">
        <v>154</v>
      </c>
      <c r="E943" s="16" t="s">
        <v>67</v>
      </c>
      <c r="F943" s="16" t="s">
        <v>131</v>
      </c>
      <c r="G943" s="16" t="s">
        <v>124</v>
      </c>
      <c r="H943" t="s">
        <v>846</v>
      </c>
      <c r="I943" s="16" t="s">
        <v>85</v>
      </c>
      <c r="J943" s="17" t="s">
        <v>85</v>
      </c>
      <c r="K943" s="18">
        <v>32665</v>
      </c>
      <c r="L943" s="16" t="s">
        <v>98</v>
      </c>
      <c r="M943" s="19">
        <v>567</v>
      </c>
      <c r="N943" s="21"/>
      <c r="O943" s="36">
        <v>140000000</v>
      </c>
      <c r="P943" s="63">
        <f>[1]!EUROCONVERT(O943,"ITL","EUR")</f>
        <v>72303.97</v>
      </c>
    </row>
    <row r="944" spans="1:16" ht="15">
      <c r="A944" s="16" t="s">
        <v>365</v>
      </c>
      <c r="B944" s="16" t="s">
        <v>188</v>
      </c>
      <c r="C944" s="16" t="s">
        <v>366</v>
      </c>
      <c r="D944" s="16" t="s">
        <v>151</v>
      </c>
      <c r="E944" s="16" t="s">
        <v>67</v>
      </c>
      <c r="F944" s="16" t="s">
        <v>131</v>
      </c>
      <c r="G944" s="16" t="s">
        <v>124</v>
      </c>
      <c r="H944" t="s">
        <v>846</v>
      </c>
      <c r="I944" s="16" t="s">
        <v>85</v>
      </c>
      <c r="J944" s="17" t="s">
        <v>85</v>
      </c>
      <c r="K944" s="18">
        <v>32665</v>
      </c>
      <c r="L944" s="16" t="s">
        <v>98</v>
      </c>
      <c r="M944" s="19">
        <v>568</v>
      </c>
      <c r="N944" s="21"/>
      <c r="O944" s="36">
        <v>140000000</v>
      </c>
      <c r="P944" s="63">
        <f>[1]!EUROCONVERT(O944,"ITL","EUR")</f>
        <v>72303.97</v>
      </c>
    </row>
    <row r="945" spans="1:16" ht="15">
      <c r="A945" s="16" t="s">
        <v>365</v>
      </c>
      <c r="B945" s="16" t="s">
        <v>188</v>
      </c>
      <c r="C945" s="16" t="s">
        <v>366</v>
      </c>
      <c r="D945" s="16" t="s">
        <v>242</v>
      </c>
      <c r="E945" s="16" t="s">
        <v>67</v>
      </c>
      <c r="F945" s="16" t="s">
        <v>131</v>
      </c>
      <c r="G945" s="16" t="s">
        <v>124</v>
      </c>
      <c r="H945" t="s">
        <v>846</v>
      </c>
      <c r="I945" s="16" t="s">
        <v>85</v>
      </c>
      <c r="J945" s="17" t="s">
        <v>85</v>
      </c>
      <c r="K945" s="18">
        <v>32665</v>
      </c>
      <c r="L945" s="16" t="s">
        <v>98</v>
      </c>
      <c r="M945" s="19">
        <v>569</v>
      </c>
      <c r="N945" s="21"/>
      <c r="O945" s="36">
        <v>112000000</v>
      </c>
      <c r="P945" s="63">
        <f>[1]!EUROCONVERT(O945,"ITL","EUR")</f>
        <v>57843.17</v>
      </c>
    </row>
    <row r="946" spans="1:16" ht="15">
      <c r="A946" s="16" t="s">
        <v>365</v>
      </c>
      <c r="B946" s="16" t="s">
        <v>188</v>
      </c>
      <c r="C946" s="16" t="s">
        <v>366</v>
      </c>
      <c r="D946" s="16" t="s">
        <v>237</v>
      </c>
      <c r="E946" s="16" t="s">
        <v>67</v>
      </c>
      <c r="F946" s="16" t="s">
        <v>131</v>
      </c>
      <c r="G946" s="16" t="s">
        <v>124</v>
      </c>
      <c r="H946" t="s">
        <v>846</v>
      </c>
      <c r="I946" s="16" t="s">
        <v>85</v>
      </c>
      <c r="J946" s="17" t="s">
        <v>85</v>
      </c>
      <c r="K946" s="18">
        <v>32665</v>
      </c>
      <c r="L946" s="16" t="s">
        <v>98</v>
      </c>
      <c r="M946" s="19">
        <v>570</v>
      </c>
      <c r="N946" s="21"/>
      <c r="O946" s="36">
        <v>140000000</v>
      </c>
      <c r="P946" s="63">
        <f>[1]!EUROCONVERT(O946,"ITL","EUR")</f>
        <v>72303.97</v>
      </c>
    </row>
    <row r="947" spans="1:16" ht="15">
      <c r="A947" s="16" t="s">
        <v>365</v>
      </c>
      <c r="B947" s="16" t="s">
        <v>184</v>
      </c>
      <c r="C947" s="16" t="s">
        <v>366</v>
      </c>
      <c r="D947" s="16" t="s">
        <v>240</v>
      </c>
      <c r="E947" s="16" t="s">
        <v>67</v>
      </c>
      <c r="F947" s="16" t="s">
        <v>131</v>
      </c>
      <c r="G947" s="16" t="s">
        <v>124</v>
      </c>
      <c r="H947" t="s">
        <v>846</v>
      </c>
      <c r="I947" s="16" t="s">
        <v>85</v>
      </c>
      <c r="J947" s="17" t="s">
        <v>85</v>
      </c>
      <c r="K947" s="18">
        <v>32665</v>
      </c>
      <c r="L947" s="16" t="s">
        <v>98</v>
      </c>
      <c r="M947" s="19">
        <v>571</v>
      </c>
      <c r="N947" s="21"/>
      <c r="O947" s="36">
        <v>140000000</v>
      </c>
      <c r="P947" s="63">
        <f>[1]!EUROCONVERT(O947,"ITL","EUR")</f>
        <v>72303.97</v>
      </c>
    </row>
    <row r="948" spans="1:16" ht="15">
      <c r="A948" s="16" t="s">
        <v>365</v>
      </c>
      <c r="B948" s="16" t="s">
        <v>184</v>
      </c>
      <c r="C948" s="16" t="s">
        <v>366</v>
      </c>
      <c r="D948" s="16" t="s">
        <v>243</v>
      </c>
      <c r="E948" s="16" t="s">
        <v>67</v>
      </c>
      <c r="F948" s="16" t="s">
        <v>131</v>
      </c>
      <c r="G948" s="16" t="s">
        <v>124</v>
      </c>
      <c r="H948" t="s">
        <v>846</v>
      </c>
      <c r="I948" s="16" t="s">
        <v>85</v>
      </c>
      <c r="J948" s="17" t="s">
        <v>85</v>
      </c>
      <c r="K948" s="18">
        <v>32665</v>
      </c>
      <c r="L948" s="16" t="s">
        <v>98</v>
      </c>
      <c r="M948" s="19">
        <v>572</v>
      </c>
      <c r="N948" s="21"/>
      <c r="O948" s="36">
        <v>112000000</v>
      </c>
      <c r="P948" s="63">
        <f>[1]!EUROCONVERT(O948,"ITL","EUR")</f>
        <v>57843.17</v>
      </c>
    </row>
    <row r="949" spans="1:16" ht="15">
      <c r="A949" s="16" t="s">
        <v>365</v>
      </c>
      <c r="B949" s="16" t="s">
        <v>184</v>
      </c>
      <c r="C949" s="16" t="s">
        <v>366</v>
      </c>
      <c r="D949" s="16" t="s">
        <v>241</v>
      </c>
      <c r="E949" s="16" t="s">
        <v>67</v>
      </c>
      <c r="F949" s="16" t="s">
        <v>131</v>
      </c>
      <c r="G949" s="16" t="s">
        <v>124</v>
      </c>
      <c r="H949" t="s">
        <v>846</v>
      </c>
      <c r="I949" s="16" t="s">
        <v>85</v>
      </c>
      <c r="J949" s="17" t="s">
        <v>85</v>
      </c>
      <c r="K949" s="18">
        <v>32665</v>
      </c>
      <c r="L949" s="16" t="s">
        <v>98</v>
      </c>
      <c r="M949" s="19">
        <v>573</v>
      </c>
      <c r="N949" s="21"/>
      <c r="O949" s="36">
        <v>140000000</v>
      </c>
      <c r="P949" s="63">
        <f>[1]!EUROCONVERT(O949,"ITL","EUR")</f>
        <v>72303.97</v>
      </c>
    </row>
    <row r="950" spans="1:16" ht="15">
      <c r="A950" s="16" t="s">
        <v>365</v>
      </c>
      <c r="B950" s="16" t="s">
        <v>180</v>
      </c>
      <c r="C950" s="16" t="s">
        <v>366</v>
      </c>
      <c r="D950" s="16" t="s">
        <v>239</v>
      </c>
      <c r="E950" s="16" t="s">
        <v>67</v>
      </c>
      <c r="F950" s="16" t="s">
        <v>131</v>
      </c>
      <c r="G950" s="16" t="s">
        <v>124</v>
      </c>
      <c r="H950" t="s">
        <v>846</v>
      </c>
      <c r="I950" s="16" t="s">
        <v>85</v>
      </c>
      <c r="J950" s="17" t="s">
        <v>85</v>
      </c>
      <c r="K950" s="18">
        <v>32665</v>
      </c>
      <c r="L950" s="16" t="s">
        <v>98</v>
      </c>
      <c r="M950" s="19">
        <v>574</v>
      </c>
      <c r="N950" s="21"/>
      <c r="O950" s="36">
        <v>140000000</v>
      </c>
      <c r="P950" s="63">
        <f>[1]!EUROCONVERT(O950,"ITL","EUR")</f>
        <v>72303.97</v>
      </c>
    </row>
    <row r="951" spans="1:16" ht="15">
      <c r="A951" s="16" t="s">
        <v>365</v>
      </c>
      <c r="B951" s="16" t="s">
        <v>85</v>
      </c>
      <c r="C951" s="16" t="s">
        <v>366</v>
      </c>
      <c r="D951" s="16" t="s">
        <v>85</v>
      </c>
      <c r="E951" s="16" t="s">
        <v>67</v>
      </c>
      <c r="F951" s="16" t="s">
        <v>131</v>
      </c>
      <c r="G951" s="16" t="s">
        <v>124</v>
      </c>
      <c r="H951" t="s">
        <v>846</v>
      </c>
      <c r="I951" s="16" t="s">
        <v>85</v>
      </c>
      <c r="J951" s="17" t="s">
        <v>85</v>
      </c>
      <c r="K951" s="18">
        <v>32665</v>
      </c>
      <c r="L951" s="16" t="s">
        <v>98</v>
      </c>
      <c r="M951" s="19">
        <v>565</v>
      </c>
      <c r="N951" s="21"/>
      <c r="O951" s="36">
        <v>0</v>
      </c>
      <c r="P951" s="63">
        <f>[1]!EUROCONVERT(O951,"ITL","EUR")</f>
        <v>0</v>
      </c>
    </row>
    <row r="952" spans="1:16" ht="15">
      <c r="A952" s="16" t="s">
        <v>365</v>
      </c>
      <c r="B952" s="16" t="s">
        <v>180</v>
      </c>
      <c r="C952" s="16" t="s">
        <v>366</v>
      </c>
      <c r="D952" s="16" t="s">
        <v>244</v>
      </c>
      <c r="E952" s="16" t="s">
        <v>67</v>
      </c>
      <c r="F952" s="16" t="s">
        <v>131</v>
      </c>
      <c r="G952" s="16" t="s">
        <v>124</v>
      </c>
      <c r="H952" t="s">
        <v>846</v>
      </c>
      <c r="I952" s="16" t="s">
        <v>85</v>
      </c>
      <c r="J952" s="17" t="s">
        <v>85</v>
      </c>
      <c r="K952" s="18">
        <v>32665</v>
      </c>
      <c r="L952" s="16" t="s">
        <v>98</v>
      </c>
      <c r="M952" s="19">
        <v>575</v>
      </c>
      <c r="N952" s="21"/>
      <c r="O952" s="36">
        <v>112000000</v>
      </c>
      <c r="P952" s="63">
        <f>[1]!EUROCONVERT(O952,"ITL","EUR")</f>
        <v>57843.17</v>
      </c>
    </row>
    <row r="953" spans="1:16" ht="15">
      <c r="A953" s="16" t="s">
        <v>365</v>
      </c>
      <c r="B953" s="16" t="s">
        <v>196</v>
      </c>
      <c r="C953" s="16" t="s">
        <v>366</v>
      </c>
      <c r="D953" s="16" t="s">
        <v>122</v>
      </c>
      <c r="E953" s="16" t="s">
        <v>67</v>
      </c>
      <c r="F953" s="16" t="s">
        <v>131</v>
      </c>
      <c r="G953" s="16" t="s">
        <v>124</v>
      </c>
      <c r="H953" t="s">
        <v>846</v>
      </c>
      <c r="I953" s="16" t="s">
        <v>85</v>
      </c>
      <c r="J953" s="17" t="s">
        <v>85</v>
      </c>
      <c r="K953" s="18">
        <v>32665</v>
      </c>
      <c r="L953" s="16" t="s">
        <v>98</v>
      </c>
      <c r="M953" s="19">
        <v>608</v>
      </c>
      <c r="N953" s="21"/>
      <c r="O953" s="36">
        <v>112000000</v>
      </c>
      <c r="P953" s="63">
        <f>[1]!EUROCONVERT(O953,"ITL","EUR")</f>
        <v>57843.17</v>
      </c>
    </row>
    <row r="954" spans="1:16" ht="15">
      <c r="A954" s="16" t="s">
        <v>365</v>
      </c>
      <c r="B954" s="16" t="s">
        <v>183</v>
      </c>
      <c r="C954" s="16" t="s">
        <v>366</v>
      </c>
      <c r="D954" s="16" t="s">
        <v>216</v>
      </c>
      <c r="E954" s="16" t="s">
        <v>67</v>
      </c>
      <c r="F954" s="16" t="s">
        <v>131</v>
      </c>
      <c r="G954" s="16" t="s">
        <v>124</v>
      </c>
      <c r="H954" t="s">
        <v>846</v>
      </c>
      <c r="I954" s="16" t="s">
        <v>85</v>
      </c>
      <c r="J954" s="17" t="s">
        <v>85</v>
      </c>
      <c r="K954" s="18">
        <v>32665</v>
      </c>
      <c r="L954" s="16" t="s">
        <v>98</v>
      </c>
      <c r="M954" s="19">
        <v>577</v>
      </c>
      <c r="N954" s="21"/>
      <c r="O954" s="36">
        <v>140000000</v>
      </c>
      <c r="P954" s="63">
        <f>[1]!EUROCONVERT(O954,"ITL","EUR")</f>
        <v>72303.97</v>
      </c>
    </row>
    <row r="955" spans="1:16" ht="15">
      <c r="A955" s="16" t="s">
        <v>365</v>
      </c>
      <c r="B955" s="16" t="s">
        <v>196</v>
      </c>
      <c r="C955" s="16" t="s">
        <v>366</v>
      </c>
      <c r="D955" s="16" t="s">
        <v>85</v>
      </c>
      <c r="E955" s="16" t="s">
        <v>67</v>
      </c>
      <c r="F955" s="16" t="s">
        <v>131</v>
      </c>
      <c r="G955" s="16" t="s">
        <v>124</v>
      </c>
      <c r="H955" t="s">
        <v>846</v>
      </c>
      <c r="I955" s="16" t="s">
        <v>85</v>
      </c>
      <c r="J955" s="17" t="s">
        <v>85</v>
      </c>
      <c r="K955" s="18">
        <v>32665</v>
      </c>
      <c r="L955" s="16" t="s">
        <v>98</v>
      </c>
      <c r="M955" s="19">
        <v>609</v>
      </c>
      <c r="N955" s="21"/>
      <c r="O955" s="36">
        <v>140000000</v>
      </c>
      <c r="P955" s="63">
        <f>[1]!EUROCONVERT(O955,"ITL","EUR")</f>
        <v>72303.97</v>
      </c>
    </row>
    <row r="956" spans="1:16" ht="15">
      <c r="A956" s="16" t="s">
        <v>365</v>
      </c>
      <c r="B956" s="16" t="s">
        <v>196</v>
      </c>
      <c r="C956" s="16" t="s">
        <v>366</v>
      </c>
      <c r="D956" s="16" t="s">
        <v>160</v>
      </c>
      <c r="E956" s="16" t="s">
        <v>67</v>
      </c>
      <c r="F956" s="16" t="s">
        <v>131</v>
      </c>
      <c r="G956" s="16" t="s">
        <v>124</v>
      </c>
      <c r="H956" t="s">
        <v>846</v>
      </c>
      <c r="I956" s="16" t="s">
        <v>85</v>
      </c>
      <c r="J956" s="17" t="s">
        <v>85</v>
      </c>
      <c r="K956" s="18">
        <v>32665</v>
      </c>
      <c r="L956" s="16" t="s">
        <v>98</v>
      </c>
      <c r="M956" s="19">
        <v>607</v>
      </c>
      <c r="N956" s="21"/>
      <c r="O956" s="36">
        <v>140000000</v>
      </c>
      <c r="P956" s="63">
        <f>[1]!EUROCONVERT(O956,"ITL","EUR")</f>
        <v>72303.97</v>
      </c>
    </row>
    <row r="957" spans="1:16" ht="15">
      <c r="A957" s="16" t="s">
        <v>365</v>
      </c>
      <c r="B957" s="16" t="s">
        <v>195</v>
      </c>
      <c r="C957" s="16" t="s">
        <v>366</v>
      </c>
      <c r="D957" s="16" t="s">
        <v>149</v>
      </c>
      <c r="E957" s="16" t="s">
        <v>67</v>
      </c>
      <c r="F957" s="16" t="s">
        <v>131</v>
      </c>
      <c r="G957" s="16" t="s">
        <v>124</v>
      </c>
      <c r="H957" t="s">
        <v>846</v>
      </c>
      <c r="I957" s="16" t="s">
        <v>85</v>
      </c>
      <c r="J957" s="17" t="s">
        <v>85</v>
      </c>
      <c r="K957" s="18">
        <v>32665</v>
      </c>
      <c r="L957" s="16" t="s">
        <v>98</v>
      </c>
      <c r="M957" s="19">
        <v>606</v>
      </c>
      <c r="N957" s="21"/>
      <c r="O957" s="36">
        <v>140000000</v>
      </c>
      <c r="P957" s="63">
        <f>[1]!EUROCONVERT(O957,"ITL","EUR")</f>
        <v>72303.97</v>
      </c>
    </row>
    <row r="958" spans="1:16" ht="15">
      <c r="A958" s="16" t="s">
        <v>365</v>
      </c>
      <c r="B958" s="16" t="s">
        <v>195</v>
      </c>
      <c r="C958" s="16" t="s">
        <v>366</v>
      </c>
      <c r="D958" s="16" t="s">
        <v>142</v>
      </c>
      <c r="E958" s="16" t="s">
        <v>67</v>
      </c>
      <c r="F958" s="16" t="s">
        <v>131</v>
      </c>
      <c r="G958" s="16" t="s">
        <v>124</v>
      </c>
      <c r="H958" t="s">
        <v>846</v>
      </c>
      <c r="I958" s="16" t="s">
        <v>85</v>
      </c>
      <c r="J958" s="17" t="s">
        <v>85</v>
      </c>
      <c r="K958" s="18">
        <v>32665</v>
      </c>
      <c r="L958" s="16" t="s">
        <v>98</v>
      </c>
      <c r="M958" s="19">
        <v>605</v>
      </c>
      <c r="N958" s="21"/>
      <c r="O958" s="36">
        <v>112000000</v>
      </c>
      <c r="P958" s="63">
        <f>[1]!EUROCONVERT(O958,"ITL","EUR")</f>
        <v>57843.17</v>
      </c>
    </row>
    <row r="959" spans="1:16" ht="15">
      <c r="A959" s="16" t="s">
        <v>365</v>
      </c>
      <c r="B959" s="16" t="s">
        <v>195</v>
      </c>
      <c r="C959" s="16" t="s">
        <v>366</v>
      </c>
      <c r="D959" s="16" t="s">
        <v>141</v>
      </c>
      <c r="E959" s="16" t="s">
        <v>67</v>
      </c>
      <c r="F959" s="16" t="s">
        <v>131</v>
      </c>
      <c r="G959" s="16" t="s">
        <v>124</v>
      </c>
      <c r="H959" t="s">
        <v>846</v>
      </c>
      <c r="I959" s="16" t="s">
        <v>85</v>
      </c>
      <c r="J959" s="17" t="s">
        <v>85</v>
      </c>
      <c r="K959" s="18">
        <v>32665</v>
      </c>
      <c r="L959" s="16" t="s">
        <v>98</v>
      </c>
      <c r="M959" s="19">
        <v>604</v>
      </c>
      <c r="N959" s="21"/>
      <c r="O959" s="36">
        <v>140000000</v>
      </c>
      <c r="P959" s="63">
        <f>[1]!EUROCONVERT(O959,"ITL","EUR")</f>
        <v>72303.97</v>
      </c>
    </row>
    <row r="960" spans="1:16" ht="15">
      <c r="A960" s="16" t="s">
        <v>365</v>
      </c>
      <c r="B960" s="16" t="s">
        <v>185</v>
      </c>
      <c r="C960" s="16" t="s">
        <v>366</v>
      </c>
      <c r="D960" s="16" t="s">
        <v>146</v>
      </c>
      <c r="E960" s="16" t="s">
        <v>67</v>
      </c>
      <c r="F960" s="16" t="s">
        <v>131</v>
      </c>
      <c r="G960" s="16" t="s">
        <v>124</v>
      </c>
      <c r="H960" t="s">
        <v>846</v>
      </c>
      <c r="I960" s="16" t="s">
        <v>85</v>
      </c>
      <c r="J960" s="17" t="s">
        <v>85</v>
      </c>
      <c r="K960" s="18">
        <v>32665</v>
      </c>
      <c r="L960" s="16" t="s">
        <v>98</v>
      </c>
      <c r="M960" s="19">
        <v>603</v>
      </c>
      <c r="N960" s="21"/>
      <c r="O960" s="36">
        <v>140000000</v>
      </c>
      <c r="P960" s="63">
        <f>[1]!EUROCONVERT(O960,"ITL","EUR")</f>
        <v>72303.97</v>
      </c>
    </row>
    <row r="961" spans="1:16" ht="15">
      <c r="A961" s="16" t="s">
        <v>365</v>
      </c>
      <c r="B961" s="16" t="s">
        <v>185</v>
      </c>
      <c r="C961" s="16" t="s">
        <v>366</v>
      </c>
      <c r="D961" s="16" t="s">
        <v>138</v>
      </c>
      <c r="E961" s="16" t="s">
        <v>67</v>
      </c>
      <c r="F961" s="16" t="s">
        <v>131</v>
      </c>
      <c r="G961" s="16" t="s">
        <v>124</v>
      </c>
      <c r="H961" t="s">
        <v>846</v>
      </c>
      <c r="I961" s="16" t="s">
        <v>85</v>
      </c>
      <c r="J961" s="17" t="s">
        <v>85</v>
      </c>
      <c r="K961" s="18">
        <v>32665</v>
      </c>
      <c r="L961" s="16" t="s">
        <v>98</v>
      </c>
      <c r="M961" s="19">
        <v>602</v>
      </c>
      <c r="N961" s="21"/>
      <c r="O961" s="36">
        <v>112000000</v>
      </c>
      <c r="P961" s="63">
        <f>[1]!EUROCONVERT(O961,"ITL","EUR")</f>
        <v>57843.17</v>
      </c>
    </row>
    <row r="962" spans="1:16" ht="15">
      <c r="A962" s="16" t="s">
        <v>365</v>
      </c>
      <c r="B962" s="16" t="s">
        <v>185</v>
      </c>
      <c r="C962" s="16" t="s">
        <v>366</v>
      </c>
      <c r="D962" s="16" t="s">
        <v>127</v>
      </c>
      <c r="E962" s="16" t="s">
        <v>67</v>
      </c>
      <c r="F962" s="16" t="s">
        <v>131</v>
      </c>
      <c r="G962" s="16" t="s">
        <v>124</v>
      </c>
      <c r="H962" t="s">
        <v>846</v>
      </c>
      <c r="I962" s="16" t="s">
        <v>85</v>
      </c>
      <c r="J962" s="17" t="s">
        <v>85</v>
      </c>
      <c r="K962" s="18">
        <v>32665</v>
      </c>
      <c r="L962" s="16" t="s">
        <v>98</v>
      </c>
      <c r="M962" s="19">
        <v>601</v>
      </c>
      <c r="N962" s="21"/>
      <c r="O962" s="36">
        <v>140000000</v>
      </c>
      <c r="P962" s="63">
        <f>[1]!EUROCONVERT(O962,"ITL","EUR")</f>
        <v>72303.97</v>
      </c>
    </row>
    <row r="963" spans="1:16" ht="15">
      <c r="A963" s="16" t="s">
        <v>365</v>
      </c>
      <c r="B963" s="16" t="s">
        <v>183</v>
      </c>
      <c r="C963" s="16" t="s">
        <v>366</v>
      </c>
      <c r="D963" s="16" t="s">
        <v>219</v>
      </c>
      <c r="E963" s="16" t="s">
        <v>67</v>
      </c>
      <c r="F963" s="16" t="s">
        <v>131</v>
      </c>
      <c r="G963" s="16" t="s">
        <v>124</v>
      </c>
      <c r="H963" t="s">
        <v>846</v>
      </c>
      <c r="I963" s="16" t="s">
        <v>85</v>
      </c>
      <c r="J963" s="17" t="s">
        <v>85</v>
      </c>
      <c r="K963" s="18">
        <v>32665</v>
      </c>
      <c r="L963" s="16" t="s">
        <v>98</v>
      </c>
      <c r="M963" s="19">
        <v>578</v>
      </c>
      <c r="N963" s="21"/>
      <c r="O963" s="36">
        <v>112000000</v>
      </c>
      <c r="P963" s="63">
        <f>[1]!EUROCONVERT(O963,"ITL","EUR")</f>
        <v>57843.17</v>
      </c>
    </row>
    <row r="964" spans="1:16" ht="15">
      <c r="A964" s="16" t="s">
        <v>365</v>
      </c>
      <c r="B964" s="16" t="s">
        <v>180</v>
      </c>
      <c r="C964" s="16" t="s">
        <v>366</v>
      </c>
      <c r="D964" s="16" t="s">
        <v>220</v>
      </c>
      <c r="E964" s="16" t="s">
        <v>67</v>
      </c>
      <c r="F964" s="16" t="s">
        <v>131</v>
      </c>
      <c r="G964" s="16" t="s">
        <v>124</v>
      </c>
      <c r="H964" t="s">
        <v>846</v>
      </c>
      <c r="I964" s="16" t="s">
        <v>85</v>
      </c>
      <c r="J964" s="17" t="s">
        <v>85</v>
      </c>
      <c r="K964" s="18">
        <v>32665</v>
      </c>
      <c r="L964" s="16" t="s">
        <v>98</v>
      </c>
      <c r="M964" s="19">
        <v>576</v>
      </c>
      <c r="N964" s="21"/>
      <c r="O964" s="36">
        <v>140000000</v>
      </c>
      <c r="P964" s="63">
        <f>[1]!EUROCONVERT(O964,"ITL","EUR")</f>
        <v>72303.97</v>
      </c>
    </row>
    <row r="965" spans="1:17" s="81" customFormat="1" ht="16.5">
      <c r="A965" s="20" t="s">
        <v>367</v>
      </c>
      <c r="B965" s="20"/>
      <c r="C965" s="20"/>
      <c r="D965" s="20"/>
      <c r="E965" s="20"/>
      <c r="F965" s="20"/>
      <c r="G965" s="20"/>
      <c r="H965" s="20"/>
      <c r="I965" s="20"/>
      <c r="J965" s="87"/>
      <c r="K965" s="88"/>
      <c r="L965" s="20"/>
      <c r="M965" s="89"/>
      <c r="N965" s="90"/>
      <c r="O965" s="179">
        <f>SUBTOTAL(9,O941:O964)</f>
        <v>2996000000</v>
      </c>
      <c r="P965" s="83">
        <f>[1]!EUROCONVERT(O965,"ITL","EUR")</f>
        <v>1547304.87</v>
      </c>
      <c r="Q965" s="163"/>
    </row>
    <row r="966" spans="1:16" ht="15">
      <c r="A966" s="8" t="s">
        <v>365</v>
      </c>
      <c r="B966" s="8" t="s">
        <v>106</v>
      </c>
      <c r="C966" s="8" t="s">
        <v>366</v>
      </c>
      <c r="D966" s="8" t="s">
        <v>195</v>
      </c>
      <c r="E966" s="8" t="s">
        <v>67</v>
      </c>
      <c r="F966" s="8" t="s">
        <v>108</v>
      </c>
      <c r="G966" s="8" t="s">
        <v>111</v>
      </c>
      <c r="H966" t="s">
        <v>846</v>
      </c>
      <c r="I966" s="8" t="s">
        <v>85</v>
      </c>
      <c r="J966" s="10" t="s">
        <v>85</v>
      </c>
      <c r="K966" s="11">
        <v>32665</v>
      </c>
      <c r="L966" s="8" t="s">
        <v>98</v>
      </c>
      <c r="M966" s="12">
        <v>530</v>
      </c>
      <c r="N966" s="13"/>
      <c r="O966" s="14">
        <v>15120000</v>
      </c>
      <c r="P966" s="63">
        <f>[1]!EUROCONVERT(O966,"ITL","EUR")</f>
        <v>7808.83</v>
      </c>
    </row>
    <row r="967" spans="1:16" ht="15">
      <c r="A967" s="8" t="s">
        <v>365</v>
      </c>
      <c r="B967" s="8" t="s">
        <v>106</v>
      </c>
      <c r="C967" s="8" t="s">
        <v>366</v>
      </c>
      <c r="D967" s="8" t="s">
        <v>222</v>
      </c>
      <c r="E967" s="8" t="s">
        <v>67</v>
      </c>
      <c r="F967" s="8" t="s">
        <v>108</v>
      </c>
      <c r="G967" s="8" t="s">
        <v>111</v>
      </c>
      <c r="H967" t="s">
        <v>846</v>
      </c>
      <c r="I967" s="8" t="s">
        <v>85</v>
      </c>
      <c r="J967" s="10" t="s">
        <v>85</v>
      </c>
      <c r="K967" s="11">
        <v>32665</v>
      </c>
      <c r="L967" s="8" t="s">
        <v>98</v>
      </c>
      <c r="M967" s="12">
        <v>580</v>
      </c>
      <c r="N967" s="13"/>
      <c r="O967" s="14">
        <v>13860000</v>
      </c>
      <c r="P967" s="63">
        <f>[1]!EUROCONVERT(O967,"ITL","EUR")</f>
        <v>7158.09</v>
      </c>
    </row>
    <row r="968" spans="1:16" ht="15">
      <c r="A968" s="8" t="s">
        <v>365</v>
      </c>
      <c r="B968" s="8" t="s">
        <v>106</v>
      </c>
      <c r="C968" s="8" t="s">
        <v>366</v>
      </c>
      <c r="D968" s="8" t="s">
        <v>183</v>
      </c>
      <c r="E968" s="8" t="s">
        <v>67</v>
      </c>
      <c r="F968" s="8" t="s">
        <v>108</v>
      </c>
      <c r="G968" s="8" t="s">
        <v>111</v>
      </c>
      <c r="H968" t="s">
        <v>846</v>
      </c>
      <c r="I968" s="8" t="s">
        <v>85</v>
      </c>
      <c r="J968" s="10" t="s">
        <v>85</v>
      </c>
      <c r="K968" s="11">
        <v>32665</v>
      </c>
      <c r="L968" s="8" t="s">
        <v>98</v>
      </c>
      <c r="M968" s="12">
        <v>536</v>
      </c>
      <c r="N968" s="13"/>
      <c r="O968" s="14">
        <v>16380000</v>
      </c>
      <c r="P968" s="63">
        <f>[1]!EUROCONVERT(O968,"ITL","EUR")</f>
        <v>8459.56</v>
      </c>
    </row>
    <row r="969" spans="1:16" ht="15">
      <c r="A969" s="8" t="s">
        <v>365</v>
      </c>
      <c r="B969" s="8" t="s">
        <v>106</v>
      </c>
      <c r="C969" s="8" t="s">
        <v>366</v>
      </c>
      <c r="D969" s="8" t="s">
        <v>180</v>
      </c>
      <c r="E969" s="8" t="s">
        <v>67</v>
      </c>
      <c r="F969" s="8" t="s">
        <v>108</v>
      </c>
      <c r="G969" s="8" t="s">
        <v>111</v>
      </c>
      <c r="H969" t="s">
        <v>846</v>
      </c>
      <c r="I969" s="8" t="s">
        <v>85</v>
      </c>
      <c r="J969" s="10" t="s">
        <v>85</v>
      </c>
      <c r="K969" s="11">
        <v>32665</v>
      </c>
      <c r="L969" s="8" t="s">
        <v>98</v>
      </c>
      <c r="M969" s="12">
        <v>535</v>
      </c>
      <c r="N969" s="13"/>
      <c r="O969" s="14">
        <v>16380000</v>
      </c>
      <c r="P969" s="63">
        <f>[1]!EUROCONVERT(O969,"ITL","EUR")</f>
        <v>8459.56</v>
      </c>
    </row>
    <row r="970" spans="1:16" ht="15">
      <c r="A970" s="8" t="s">
        <v>365</v>
      </c>
      <c r="B970" s="8" t="s">
        <v>106</v>
      </c>
      <c r="C970" s="8" t="s">
        <v>366</v>
      </c>
      <c r="D970" s="8" t="s">
        <v>195</v>
      </c>
      <c r="E970" s="8" t="s">
        <v>67</v>
      </c>
      <c r="F970" s="8" t="s">
        <v>108</v>
      </c>
      <c r="G970" s="8" t="s">
        <v>111</v>
      </c>
      <c r="H970" t="s">
        <v>846</v>
      </c>
      <c r="I970" s="8" t="s">
        <v>85</v>
      </c>
      <c r="J970" s="10" t="s">
        <v>85</v>
      </c>
      <c r="K970" s="11">
        <v>32665</v>
      </c>
      <c r="L970" s="8" t="s">
        <v>98</v>
      </c>
      <c r="M970" s="12">
        <v>406</v>
      </c>
      <c r="N970" s="13"/>
      <c r="O970" s="14">
        <v>15120000</v>
      </c>
      <c r="P970" s="63">
        <f>[1]!EUROCONVERT(O970,"ITL","EUR")</f>
        <v>7808.83</v>
      </c>
    </row>
    <row r="971" spans="1:16" ht="15">
      <c r="A971" s="8" t="s">
        <v>365</v>
      </c>
      <c r="B971" s="8" t="s">
        <v>106</v>
      </c>
      <c r="C971" s="8" t="s">
        <v>366</v>
      </c>
      <c r="D971" s="8" t="s">
        <v>188</v>
      </c>
      <c r="E971" s="8" t="s">
        <v>67</v>
      </c>
      <c r="F971" s="8" t="s">
        <v>108</v>
      </c>
      <c r="G971" s="8" t="s">
        <v>111</v>
      </c>
      <c r="H971" t="s">
        <v>846</v>
      </c>
      <c r="I971" s="8" t="s">
        <v>85</v>
      </c>
      <c r="J971" s="10" t="s">
        <v>85</v>
      </c>
      <c r="K971" s="11">
        <v>32665</v>
      </c>
      <c r="L971" s="8" t="s">
        <v>98</v>
      </c>
      <c r="M971" s="12">
        <v>533</v>
      </c>
      <c r="N971" s="13"/>
      <c r="O971" s="14">
        <v>15120000</v>
      </c>
      <c r="P971" s="63">
        <f>[1]!EUROCONVERT(O971,"ITL","EUR")</f>
        <v>7808.83</v>
      </c>
    </row>
    <row r="972" spans="1:16" ht="15">
      <c r="A972" s="8" t="s">
        <v>365</v>
      </c>
      <c r="B972" s="8" t="s">
        <v>106</v>
      </c>
      <c r="C972" s="8" t="s">
        <v>366</v>
      </c>
      <c r="D972" s="8" t="s">
        <v>224</v>
      </c>
      <c r="E972" s="8" t="s">
        <v>67</v>
      </c>
      <c r="F972" s="8" t="s">
        <v>108</v>
      </c>
      <c r="G972" s="8" t="s">
        <v>111</v>
      </c>
      <c r="H972" t="s">
        <v>846</v>
      </c>
      <c r="I972" s="8" t="s">
        <v>85</v>
      </c>
      <c r="J972" s="10" t="s">
        <v>85</v>
      </c>
      <c r="K972" s="11">
        <v>32665</v>
      </c>
      <c r="L972" s="8" t="s">
        <v>98</v>
      </c>
      <c r="M972" s="12">
        <v>581</v>
      </c>
      <c r="N972" s="13"/>
      <c r="O972" s="14">
        <v>13860000</v>
      </c>
      <c r="P972" s="63">
        <f>[1]!EUROCONVERT(O972,"ITL","EUR")</f>
        <v>7158.09</v>
      </c>
    </row>
    <row r="973" spans="1:16" ht="15">
      <c r="A973" s="8" t="s">
        <v>365</v>
      </c>
      <c r="B973" s="8" t="s">
        <v>106</v>
      </c>
      <c r="C973" s="8" t="s">
        <v>366</v>
      </c>
      <c r="D973" s="8" t="s">
        <v>196</v>
      </c>
      <c r="E973" s="8" t="s">
        <v>67</v>
      </c>
      <c r="F973" s="8" t="s">
        <v>108</v>
      </c>
      <c r="G973" s="8" t="s">
        <v>111</v>
      </c>
      <c r="H973" t="s">
        <v>846</v>
      </c>
      <c r="I973" s="8" t="s">
        <v>85</v>
      </c>
      <c r="J973" s="10" t="s">
        <v>85</v>
      </c>
      <c r="K973" s="11">
        <v>32665</v>
      </c>
      <c r="L973" s="8" t="s">
        <v>98</v>
      </c>
      <c r="M973" s="12">
        <v>531</v>
      </c>
      <c r="N973" s="13"/>
      <c r="O973" s="14">
        <v>15120000</v>
      </c>
      <c r="P973" s="63">
        <f>[1]!EUROCONVERT(O973,"ITL","EUR")</f>
        <v>7808.83</v>
      </c>
    </row>
    <row r="974" spans="1:16" ht="15">
      <c r="A974" s="8" t="s">
        <v>365</v>
      </c>
      <c r="B974" s="8" t="s">
        <v>106</v>
      </c>
      <c r="C974" s="8" t="s">
        <v>366</v>
      </c>
      <c r="D974" s="8" t="s">
        <v>185</v>
      </c>
      <c r="E974" s="8" t="s">
        <v>67</v>
      </c>
      <c r="F974" s="8" t="s">
        <v>108</v>
      </c>
      <c r="G974" s="8" t="s">
        <v>111</v>
      </c>
      <c r="H974" t="s">
        <v>846</v>
      </c>
      <c r="I974" s="8" t="s">
        <v>85</v>
      </c>
      <c r="J974" s="10" t="s">
        <v>85</v>
      </c>
      <c r="K974" s="11">
        <v>32665</v>
      </c>
      <c r="L974" s="8" t="s">
        <v>98</v>
      </c>
      <c r="M974" s="12">
        <v>529</v>
      </c>
      <c r="N974" s="13"/>
      <c r="O974" s="14">
        <v>12600000</v>
      </c>
      <c r="P974" s="63">
        <f>[1]!EUROCONVERT(O974,"ITL","EUR")</f>
        <v>6507.36</v>
      </c>
    </row>
    <row r="975" spans="1:16" ht="15">
      <c r="A975" s="8" t="s">
        <v>365</v>
      </c>
      <c r="B975" s="8" t="s">
        <v>106</v>
      </c>
      <c r="C975" s="8" t="s">
        <v>366</v>
      </c>
      <c r="D975" s="8" t="s">
        <v>183</v>
      </c>
      <c r="E975" s="8" t="s">
        <v>67</v>
      </c>
      <c r="F975" s="8" t="s">
        <v>108</v>
      </c>
      <c r="G975" s="8" t="s">
        <v>111</v>
      </c>
      <c r="H975" t="s">
        <v>846</v>
      </c>
      <c r="I975" s="8" t="s">
        <v>85</v>
      </c>
      <c r="J975" s="10" t="s">
        <v>85</v>
      </c>
      <c r="K975" s="11">
        <v>32665</v>
      </c>
      <c r="L975" s="8" t="s">
        <v>98</v>
      </c>
      <c r="M975" s="12">
        <v>412</v>
      </c>
      <c r="N975" s="13"/>
      <c r="O975" s="14">
        <v>16380000</v>
      </c>
      <c r="P975" s="63">
        <f>[1]!EUROCONVERT(O975,"ITL","EUR")</f>
        <v>8459.56</v>
      </c>
    </row>
    <row r="976" spans="1:16" ht="15">
      <c r="A976" s="8" t="s">
        <v>365</v>
      </c>
      <c r="B976" s="8" t="s">
        <v>106</v>
      </c>
      <c r="C976" s="8" t="s">
        <v>366</v>
      </c>
      <c r="D976" s="8" t="s">
        <v>180</v>
      </c>
      <c r="E976" s="8" t="s">
        <v>67</v>
      </c>
      <c r="F976" s="8" t="s">
        <v>108</v>
      </c>
      <c r="G976" s="8" t="s">
        <v>111</v>
      </c>
      <c r="H976" t="s">
        <v>846</v>
      </c>
      <c r="I976" s="8" t="s">
        <v>85</v>
      </c>
      <c r="J976" s="10" t="s">
        <v>85</v>
      </c>
      <c r="K976" s="11">
        <v>32665</v>
      </c>
      <c r="L976" s="8" t="s">
        <v>98</v>
      </c>
      <c r="M976" s="12">
        <v>411</v>
      </c>
      <c r="N976" s="13"/>
      <c r="O976" s="14">
        <v>16380000</v>
      </c>
      <c r="P976" s="63">
        <f>[1]!EUROCONVERT(O976,"ITL","EUR")</f>
        <v>8459.56</v>
      </c>
    </row>
    <row r="977" spans="1:16" ht="15">
      <c r="A977" s="8" t="s">
        <v>365</v>
      </c>
      <c r="B977" s="8" t="s">
        <v>106</v>
      </c>
      <c r="C977" s="8" t="s">
        <v>366</v>
      </c>
      <c r="D977" s="8" t="s">
        <v>184</v>
      </c>
      <c r="E977" s="8" t="s">
        <v>67</v>
      </c>
      <c r="F977" s="8" t="s">
        <v>108</v>
      </c>
      <c r="G977" s="8" t="s">
        <v>111</v>
      </c>
      <c r="H977" t="s">
        <v>846</v>
      </c>
      <c r="I977" s="8" t="s">
        <v>85</v>
      </c>
      <c r="J977" s="10" t="s">
        <v>85</v>
      </c>
      <c r="K977" s="11">
        <v>32665</v>
      </c>
      <c r="L977" s="8" t="s">
        <v>98</v>
      </c>
      <c r="M977" s="12">
        <v>410</v>
      </c>
      <c r="N977" s="13"/>
      <c r="O977" s="14">
        <v>15120000</v>
      </c>
      <c r="P977" s="63">
        <f>[1]!EUROCONVERT(O977,"ITL","EUR")</f>
        <v>7808.83</v>
      </c>
    </row>
    <row r="978" spans="1:16" ht="15">
      <c r="A978" s="8" t="s">
        <v>365</v>
      </c>
      <c r="B978" s="8" t="s">
        <v>106</v>
      </c>
      <c r="C978" s="8" t="s">
        <v>366</v>
      </c>
      <c r="D978" s="8" t="s">
        <v>188</v>
      </c>
      <c r="E978" s="8" t="s">
        <v>67</v>
      </c>
      <c r="F978" s="8" t="s">
        <v>108</v>
      </c>
      <c r="G978" s="8" t="s">
        <v>111</v>
      </c>
      <c r="H978" t="s">
        <v>846</v>
      </c>
      <c r="I978" s="8" t="s">
        <v>85</v>
      </c>
      <c r="J978" s="10" t="s">
        <v>85</v>
      </c>
      <c r="K978" s="11">
        <v>32665</v>
      </c>
      <c r="L978" s="8" t="s">
        <v>98</v>
      </c>
      <c r="M978" s="12">
        <v>409</v>
      </c>
      <c r="N978" s="13"/>
      <c r="O978" s="14">
        <v>15120000</v>
      </c>
      <c r="P978" s="63">
        <f>[1]!EUROCONVERT(O978,"ITL","EUR")</f>
        <v>7808.83</v>
      </c>
    </row>
    <row r="979" spans="1:16" ht="15">
      <c r="A979" s="8" t="s">
        <v>365</v>
      </c>
      <c r="B979" s="8" t="s">
        <v>106</v>
      </c>
      <c r="C979" s="8" t="s">
        <v>366</v>
      </c>
      <c r="D979" s="8" t="s">
        <v>221</v>
      </c>
      <c r="E979" s="8" t="s">
        <v>67</v>
      </c>
      <c r="F979" s="8" t="s">
        <v>108</v>
      </c>
      <c r="G979" s="8" t="s">
        <v>111</v>
      </c>
      <c r="H979" t="s">
        <v>846</v>
      </c>
      <c r="I979" s="8" t="s">
        <v>85</v>
      </c>
      <c r="J979" s="10" t="s">
        <v>85</v>
      </c>
      <c r="K979" s="11">
        <v>32665</v>
      </c>
      <c r="L979" s="8" t="s">
        <v>98</v>
      </c>
      <c r="M979" s="12">
        <v>582</v>
      </c>
      <c r="N979" s="13"/>
      <c r="O979" s="14">
        <v>13860000</v>
      </c>
      <c r="P979" s="63">
        <f>[1]!EUROCONVERT(O979,"ITL","EUR")</f>
        <v>7158.09</v>
      </c>
    </row>
    <row r="980" spans="1:16" ht="15">
      <c r="A980" s="8" t="s">
        <v>365</v>
      </c>
      <c r="B980" s="8" t="s">
        <v>106</v>
      </c>
      <c r="C980" s="8" t="s">
        <v>366</v>
      </c>
      <c r="D980" s="8" t="s">
        <v>196</v>
      </c>
      <c r="E980" s="8" t="s">
        <v>67</v>
      </c>
      <c r="F980" s="8" t="s">
        <v>108</v>
      </c>
      <c r="G980" s="8" t="s">
        <v>111</v>
      </c>
      <c r="H980" t="s">
        <v>846</v>
      </c>
      <c r="I980" s="8" t="s">
        <v>85</v>
      </c>
      <c r="J980" s="10" t="s">
        <v>85</v>
      </c>
      <c r="K980" s="11">
        <v>32665</v>
      </c>
      <c r="L980" s="8" t="s">
        <v>98</v>
      </c>
      <c r="M980" s="12">
        <v>407</v>
      </c>
      <c r="N980" s="13"/>
      <c r="O980" s="14">
        <v>15120000</v>
      </c>
      <c r="P980" s="63">
        <f>[1]!EUROCONVERT(O980,"ITL","EUR")</f>
        <v>7808.83</v>
      </c>
    </row>
    <row r="981" spans="1:16" ht="15">
      <c r="A981" s="8" t="s">
        <v>365</v>
      </c>
      <c r="B981" s="8" t="s">
        <v>106</v>
      </c>
      <c r="C981" s="8" t="s">
        <v>366</v>
      </c>
      <c r="D981" s="8" t="s">
        <v>184</v>
      </c>
      <c r="E981" s="8" t="s">
        <v>67</v>
      </c>
      <c r="F981" s="8" t="s">
        <v>108</v>
      </c>
      <c r="G981" s="8" t="s">
        <v>111</v>
      </c>
      <c r="H981" t="s">
        <v>846</v>
      </c>
      <c r="I981" s="8" t="s">
        <v>85</v>
      </c>
      <c r="J981" s="10" t="s">
        <v>85</v>
      </c>
      <c r="K981" s="11">
        <v>32665</v>
      </c>
      <c r="L981" s="8" t="s">
        <v>98</v>
      </c>
      <c r="M981" s="12">
        <v>534</v>
      </c>
      <c r="N981" s="13"/>
      <c r="O981" s="14">
        <v>15120000</v>
      </c>
      <c r="P981" s="63">
        <f>[1]!EUROCONVERT(O981,"ITL","EUR")</f>
        <v>7808.83</v>
      </c>
    </row>
    <row r="982" spans="1:16" ht="15">
      <c r="A982" s="8" t="s">
        <v>365</v>
      </c>
      <c r="B982" s="8" t="s">
        <v>106</v>
      </c>
      <c r="C982" s="8" t="s">
        <v>366</v>
      </c>
      <c r="D982" s="8" t="s">
        <v>185</v>
      </c>
      <c r="E982" s="8" t="s">
        <v>67</v>
      </c>
      <c r="F982" s="8" t="s">
        <v>108</v>
      </c>
      <c r="G982" s="8" t="s">
        <v>111</v>
      </c>
      <c r="H982" t="s">
        <v>846</v>
      </c>
      <c r="I982" s="8" t="s">
        <v>85</v>
      </c>
      <c r="J982" s="10" t="s">
        <v>85</v>
      </c>
      <c r="K982" s="11">
        <v>32665</v>
      </c>
      <c r="L982" s="8" t="s">
        <v>98</v>
      </c>
      <c r="M982" s="12">
        <v>405</v>
      </c>
      <c r="N982" s="13"/>
      <c r="O982" s="14">
        <v>12600000</v>
      </c>
      <c r="P982" s="63">
        <f>[1]!EUROCONVERT(O982,"ITL","EUR")</f>
        <v>6507.36</v>
      </c>
    </row>
    <row r="983" spans="1:16" ht="15">
      <c r="A983" s="8" t="s">
        <v>365</v>
      </c>
      <c r="B983" s="8" t="s">
        <v>106</v>
      </c>
      <c r="C983" s="8" t="s">
        <v>366</v>
      </c>
      <c r="D983" s="8" t="s">
        <v>126</v>
      </c>
      <c r="E983" s="8" t="s">
        <v>67</v>
      </c>
      <c r="F983" s="8" t="s">
        <v>108</v>
      </c>
      <c r="G983" s="8" t="s">
        <v>111</v>
      </c>
      <c r="H983" t="s">
        <v>846</v>
      </c>
      <c r="I983" s="8" t="s">
        <v>85</v>
      </c>
      <c r="J983" s="10" t="s">
        <v>85</v>
      </c>
      <c r="K983" s="11">
        <v>32665</v>
      </c>
      <c r="L983" s="8" t="s">
        <v>98</v>
      </c>
      <c r="M983" s="12">
        <v>408</v>
      </c>
      <c r="N983" s="13"/>
      <c r="O983" s="14">
        <v>15120000</v>
      </c>
      <c r="P983" s="63">
        <f>[1]!EUROCONVERT(O983,"ITL","EUR")</f>
        <v>7808.83</v>
      </c>
    </row>
    <row r="984" spans="1:16" ht="15">
      <c r="A984" s="8" t="s">
        <v>365</v>
      </c>
      <c r="B984" s="8" t="s">
        <v>106</v>
      </c>
      <c r="C984" s="8" t="s">
        <v>366</v>
      </c>
      <c r="D984" s="8" t="s">
        <v>194</v>
      </c>
      <c r="E984" s="8" t="s">
        <v>67</v>
      </c>
      <c r="F984" s="8" t="s">
        <v>108</v>
      </c>
      <c r="G984" s="8" t="s">
        <v>111</v>
      </c>
      <c r="H984" t="s">
        <v>846</v>
      </c>
      <c r="I984" s="8" t="s">
        <v>85</v>
      </c>
      <c r="J984" s="10" t="s">
        <v>85</v>
      </c>
      <c r="K984" s="11">
        <v>32665</v>
      </c>
      <c r="L984" s="8" t="s">
        <v>98</v>
      </c>
      <c r="M984" s="12">
        <v>595</v>
      </c>
      <c r="N984" s="13"/>
      <c r="O984" s="14">
        <v>13860000</v>
      </c>
      <c r="P984" s="63">
        <f>[1]!EUROCONVERT(O984,"ITL","EUR")</f>
        <v>7158.09</v>
      </c>
    </row>
    <row r="985" spans="1:16" ht="15">
      <c r="A985" s="8" t="s">
        <v>365</v>
      </c>
      <c r="B985" s="8" t="s">
        <v>106</v>
      </c>
      <c r="C985" s="8" t="s">
        <v>366</v>
      </c>
      <c r="D985" s="8" t="s">
        <v>126</v>
      </c>
      <c r="E985" s="8" t="s">
        <v>67</v>
      </c>
      <c r="F985" s="8" t="s">
        <v>108</v>
      </c>
      <c r="G985" s="8" t="s">
        <v>111</v>
      </c>
      <c r="H985" t="s">
        <v>846</v>
      </c>
      <c r="I985" s="8" t="s">
        <v>85</v>
      </c>
      <c r="J985" s="10" t="s">
        <v>85</v>
      </c>
      <c r="K985" s="11">
        <v>32665</v>
      </c>
      <c r="L985" s="8" t="s">
        <v>98</v>
      </c>
      <c r="M985" s="12">
        <v>532</v>
      </c>
      <c r="N985" s="13"/>
      <c r="O985" s="14">
        <v>15120000</v>
      </c>
      <c r="P985" s="63">
        <f>[1]!EUROCONVERT(O985,"ITL","EUR")</f>
        <v>7808.83</v>
      </c>
    </row>
    <row r="986" spans="1:16" ht="15">
      <c r="A986" s="8" t="s">
        <v>365</v>
      </c>
      <c r="B986" s="8" t="s">
        <v>106</v>
      </c>
      <c r="C986" s="8" t="s">
        <v>366</v>
      </c>
      <c r="D986" s="8" t="s">
        <v>144</v>
      </c>
      <c r="E986" s="8" t="s">
        <v>67</v>
      </c>
      <c r="F986" s="8" t="s">
        <v>373</v>
      </c>
      <c r="G986" s="8" t="s">
        <v>374</v>
      </c>
      <c r="H986" t="s">
        <v>846</v>
      </c>
      <c r="I986" s="8" t="s">
        <v>85</v>
      </c>
      <c r="J986" s="10" t="s">
        <v>85</v>
      </c>
      <c r="K986" s="11">
        <v>32665</v>
      </c>
      <c r="L986" s="8" t="s">
        <v>98</v>
      </c>
      <c r="M986" s="12">
        <v>600</v>
      </c>
      <c r="N986" s="13"/>
      <c r="O986" s="14">
        <v>1520000</v>
      </c>
      <c r="P986" s="63">
        <f>[1]!EUROCONVERT(O986,"ITL","EUR")</f>
        <v>785.01</v>
      </c>
    </row>
    <row r="987" spans="1:16" ht="15">
      <c r="A987" s="8" t="s">
        <v>365</v>
      </c>
      <c r="B987" s="8" t="s">
        <v>106</v>
      </c>
      <c r="C987" s="8" t="s">
        <v>366</v>
      </c>
      <c r="D987" s="8" t="s">
        <v>139</v>
      </c>
      <c r="E987" s="8" t="s">
        <v>67</v>
      </c>
      <c r="F987" s="8" t="s">
        <v>373</v>
      </c>
      <c r="G987" s="8" t="s">
        <v>374</v>
      </c>
      <c r="H987" t="s">
        <v>846</v>
      </c>
      <c r="I987" s="8" t="s">
        <v>85</v>
      </c>
      <c r="J987" s="10" t="s">
        <v>85</v>
      </c>
      <c r="K987" s="11">
        <v>32665</v>
      </c>
      <c r="L987" s="8" t="s">
        <v>98</v>
      </c>
      <c r="M987" s="12">
        <v>599</v>
      </c>
      <c r="N987" s="13"/>
      <c r="O987" s="14">
        <v>1520000</v>
      </c>
      <c r="P987" s="63">
        <f>[1]!EUROCONVERT(O987,"ITL","EUR")</f>
        <v>785.01</v>
      </c>
    </row>
    <row r="988" spans="1:16" ht="15">
      <c r="A988" s="8" t="s">
        <v>365</v>
      </c>
      <c r="B988" s="8" t="s">
        <v>106</v>
      </c>
      <c r="C988" s="8" t="s">
        <v>366</v>
      </c>
      <c r="D988" s="8" t="s">
        <v>145</v>
      </c>
      <c r="E988" s="8" t="s">
        <v>67</v>
      </c>
      <c r="F988" s="8" t="s">
        <v>373</v>
      </c>
      <c r="G988" s="8" t="s">
        <v>374</v>
      </c>
      <c r="H988" t="s">
        <v>846</v>
      </c>
      <c r="I988" s="8" t="s">
        <v>85</v>
      </c>
      <c r="J988" s="10" t="s">
        <v>85</v>
      </c>
      <c r="K988" s="11">
        <v>32665</v>
      </c>
      <c r="L988" s="8" t="s">
        <v>98</v>
      </c>
      <c r="M988" s="12">
        <v>598</v>
      </c>
      <c r="N988" s="13"/>
      <c r="O988" s="14">
        <v>9880000</v>
      </c>
      <c r="P988" s="63">
        <f>[1]!EUROCONVERT(O988,"ITL","EUR")</f>
        <v>5102.59</v>
      </c>
    </row>
    <row r="989" spans="1:16" ht="15">
      <c r="A989" s="8" t="s">
        <v>365</v>
      </c>
      <c r="B989" s="8" t="s">
        <v>106</v>
      </c>
      <c r="C989" s="8" t="s">
        <v>366</v>
      </c>
      <c r="D989" s="8" t="s">
        <v>208</v>
      </c>
      <c r="E989" s="8" t="s">
        <v>67</v>
      </c>
      <c r="F989" s="8" t="s">
        <v>108</v>
      </c>
      <c r="G989" s="8" t="s">
        <v>111</v>
      </c>
      <c r="H989" t="s">
        <v>846</v>
      </c>
      <c r="I989" s="8" t="s">
        <v>85</v>
      </c>
      <c r="J989" s="10" t="s">
        <v>85</v>
      </c>
      <c r="K989" s="11">
        <v>32665</v>
      </c>
      <c r="L989" s="8" t="s">
        <v>98</v>
      </c>
      <c r="M989" s="12">
        <v>583</v>
      </c>
      <c r="N989" s="13"/>
      <c r="O989" s="14">
        <v>13860000</v>
      </c>
      <c r="P989" s="63">
        <f>[1]!EUROCONVERT(O989,"ITL","EUR")</f>
        <v>7158.09</v>
      </c>
    </row>
    <row r="990" spans="1:16" ht="15">
      <c r="A990" s="8" t="s">
        <v>365</v>
      </c>
      <c r="B990" s="8" t="s">
        <v>106</v>
      </c>
      <c r="C990" s="8" t="s">
        <v>366</v>
      </c>
      <c r="D990" s="8" t="s">
        <v>98</v>
      </c>
      <c r="E990" s="8" t="s">
        <v>67</v>
      </c>
      <c r="F990" s="8" t="s">
        <v>108</v>
      </c>
      <c r="G990" s="8" t="s">
        <v>111</v>
      </c>
      <c r="H990" t="s">
        <v>846</v>
      </c>
      <c r="I990" s="8" t="s">
        <v>85</v>
      </c>
      <c r="J990" s="10" t="s">
        <v>85</v>
      </c>
      <c r="K990" s="11">
        <v>32665</v>
      </c>
      <c r="L990" s="8" t="s">
        <v>98</v>
      </c>
      <c r="M990" s="12">
        <v>596</v>
      </c>
      <c r="N990" s="13"/>
      <c r="O990" s="14">
        <v>12600000</v>
      </c>
      <c r="P990" s="63">
        <f>[1]!EUROCONVERT(O990,"ITL","EUR")</f>
        <v>6507.36</v>
      </c>
    </row>
    <row r="991" spans="1:16" ht="15">
      <c r="A991" s="8" t="s">
        <v>365</v>
      </c>
      <c r="B991" s="8" t="s">
        <v>106</v>
      </c>
      <c r="C991" s="8" t="s">
        <v>366</v>
      </c>
      <c r="D991" s="8" t="s">
        <v>186</v>
      </c>
      <c r="E991" s="8" t="s">
        <v>67</v>
      </c>
      <c r="F991" s="8" t="s">
        <v>108</v>
      </c>
      <c r="G991" s="8" t="s">
        <v>111</v>
      </c>
      <c r="H991" t="s">
        <v>846</v>
      </c>
      <c r="I991" s="8" t="s">
        <v>85</v>
      </c>
      <c r="J991" s="10" t="s">
        <v>85</v>
      </c>
      <c r="K991" s="11">
        <v>32665</v>
      </c>
      <c r="L991" s="8" t="s">
        <v>98</v>
      </c>
      <c r="M991" s="12">
        <v>594</v>
      </c>
      <c r="N991" s="13"/>
      <c r="O991" s="14">
        <v>13860000</v>
      </c>
      <c r="P991" s="63">
        <f>[1]!EUROCONVERT(O991,"ITL","EUR")</f>
        <v>7158.09</v>
      </c>
    </row>
    <row r="992" spans="1:16" ht="15">
      <c r="A992" s="8" t="s">
        <v>365</v>
      </c>
      <c r="B992" s="8" t="s">
        <v>106</v>
      </c>
      <c r="C992" s="8" t="s">
        <v>366</v>
      </c>
      <c r="D992" s="8" t="s">
        <v>187</v>
      </c>
      <c r="E992" s="8" t="s">
        <v>67</v>
      </c>
      <c r="F992" s="8" t="s">
        <v>108</v>
      </c>
      <c r="G992" s="8" t="s">
        <v>111</v>
      </c>
      <c r="H992" t="s">
        <v>846</v>
      </c>
      <c r="I992" s="8" t="s">
        <v>85</v>
      </c>
      <c r="J992" s="10" t="s">
        <v>85</v>
      </c>
      <c r="K992" s="11">
        <v>32665</v>
      </c>
      <c r="L992" s="8" t="s">
        <v>98</v>
      </c>
      <c r="M992" s="12">
        <v>593</v>
      </c>
      <c r="N992" s="13"/>
      <c r="O992" s="14">
        <v>13860000</v>
      </c>
      <c r="P992" s="63">
        <f>[1]!EUROCONVERT(O992,"ITL","EUR")</f>
        <v>7158.09</v>
      </c>
    </row>
    <row r="993" spans="1:16" ht="15">
      <c r="A993" s="8" t="s">
        <v>365</v>
      </c>
      <c r="B993" s="8" t="s">
        <v>106</v>
      </c>
      <c r="C993" s="8" t="s">
        <v>366</v>
      </c>
      <c r="D993" s="8" t="s">
        <v>193</v>
      </c>
      <c r="E993" s="8" t="s">
        <v>67</v>
      </c>
      <c r="F993" s="8" t="s">
        <v>108</v>
      </c>
      <c r="G993" s="8" t="s">
        <v>111</v>
      </c>
      <c r="H993" t="s">
        <v>846</v>
      </c>
      <c r="I993" s="8" t="s">
        <v>85</v>
      </c>
      <c r="J993" s="10" t="s">
        <v>85</v>
      </c>
      <c r="K993" s="11">
        <v>32665</v>
      </c>
      <c r="L993" s="8" t="s">
        <v>98</v>
      </c>
      <c r="M993" s="12">
        <v>592</v>
      </c>
      <c r="N993" s="13"/>
      <c r="O993" s="14">
        <v>12600000</v>
      </c>
      <c r="P993" s="63">
        <f>[1]!EUROCONVERT(O993,"ITL","EUR")</f>
        <v>6507.36</v>
      </c>
    </row>
    <row r="994" spans="1:16" ht="15">
      <c r="A994" s="8" t="s">
        <v>365</v>
      </c>
      <c r="B994" s="8" t="s">
        <v>106</v>
      </c>
      <c r="C994" s="8" t="s">
        <v>366</v>
      </c>
      <c r="D994" s="8" t="s">
        <v>192</v>
      </c>
      <c r="E994" s="8" t="s">
        <v>67</v>
      </c>
      <c r="F994" s="8" t="s">
        <v>108</v>
      </c>
      <c r="G994" s="8" t="s">
        <v>111</v>
      </c>
      <c r="H994" t="s">
        <v>846</v>
      </c>
      <c r="I994" s="8" t="s">
        <v>85</v>
      </c>
      <c r="J994" s="10" t="s">
        <v>85</v>
      </c>
      <c r="K994" s="11">
        <v>32665</v>
      </c>
      <c r="L994" s="8" t="s">
        <v>98</v>
      </c>
      <c r="M994" s="12">
        <v>591</v>
      </c>
      <c r="N994" s="13"/>
      <c r="O994" s="14">
        <v>12600000</v>
      </c>
      <c r="P994" s="63">
        <f>[1]!EUROCONVERT(O994,"ITL","EUR")</f>
        <v>6507.36</v>
      </c>
    </row>
    <row r="995" spans="1:16" ht="15">
      <c r="A995" s="8" t="s">
        <v>365</v>
      </c>
      <c r="B995" s="8" t="s">
        <v>106</v>
      </c>
      <c r="C995" s="8" t="s">
        <v>366</v>
      </c>
      <c r="D995" s="8" t="s">
        <v>191</v>
      </c>
      <c r="E995" s="8" t="s">
        <v>67</v>
      </c>
      <c r="F995" s="8" t="s">
        <v>108</v>
      </c>
      <c r="G995" s="8" t="s">
        <v>111</v>
      </c>
      <c r="H995" t="s">
        <v>846</v>
      </c>
      <c r="I995" s="8" t="s">
        <v>85</v>
      </c>
      <c r="J995" s="10" t="s">
        <v>85</v>
      </c>
      <c r="K995" s="11">
        <v>32665</v>
      </c>
      <c r="L995" s="8" t="s">
        <v>98</v>
      </c>
      <c r="M995" s="12">
        <v>590</v>
      </c>
      <c r="N995" s="13"/>
      <c r="O995" s="14">
        <v>12600000</v>
      </c>
      <c r="P995" s="63">
        <f>[1]!EUROCONVERT(O995,"ITL","EUR")</f>
        <v>6507.36</v>
      </c>
    </row>
    <row r="996" spans="1:16" ht="15">
      <c r="A996" s="8" t="s">
        <v>365</v>
      </c>
      <c r="B996" s="8" t="s">
        <v>106</v>
      </c>
      <c r="C996" s="8" t="s">
        <v>366</v>
      </c>
      <c r="D996" s="8" t="s">
        <v>90</v>
      </c>
      <c r="E996" s="8" t="s">
        <v>67</v>
      </c>
      <c r="F996" s="8" t="s">
        <v>108</v>
      </c>
      <c r="G996" s="8" t="s">
        <v>111</v>
      </c>
      <c r="H996" t="s">
        <v>846</v>
      </c>
      <c r="I996" s="8" t="s">
        <v>85</v>
      </c>
      <c r="J996" s="10" t="s">
        <v>85</v>
      </c>
      <c r="K996" s="11">
        <v>32665</v>
      </c>
      <c r="L996" s="8" t="s">
        <v>98</v>
      </c>
      <c r="M996" s="12">
        <v>589</v>
      </c>
      <c r="N996" s="13"/>
      <c r="O996" s="14">
        <v>11340000</v>
      </c>
      <c r="P996" s="63">
        <f>[1]!EUROCONVERT(O996,"ITL","EUR")</f>
        <v>5856.62</v>
      </c>
    </row>
    <row r="997" spans="1:16" ht="15">
      <c r="A997" s="8" t="s">
        <v>365</v>
      </c>
      <c r="B997" s="8" t="s">
        <v>106</v>
      </c>
      <c r="C997" s="8" t="s">
        <v>366</v>
      </c>
      <c r="D997" s="8" t="s">
        <v>203</v>
      </c>
      <c r="E997" s="8" t="s">
        <v>67</v>
      </c>
      <c r="F997" s="8" t="s">
        <v>108</v>
      </c>
      <c r="G997" s="8" t="s">
        <v>111</v>
      </c>
      <c r="H997" t="s">
        <v>846</v>
      </c>
      <c r="I997" s="8" t="s">
        <v>85</v>
      </c>
      <c r="J997" s="10" t="s">
        <v>85</v>
      </c>
      <c r="K997" s="11">
        <v>32665</v>
      </c>
      <c r="L997" s="8" t="s">
        <v>98</v>
      </c>
      <c r="M997" s="12">
        <v>588</v>
      </c>
      <c r="N997" s="13"/>
      <c r="O997" s="14">
        <v>11340000</v>
      </c>
      <c r="P997" s="63">
        <f>[1]!EUROCONVERT(O997,"ITL","EUR")</f>
        <v>5856.62</v>
      </c>
    </row>
    <row r="998" spans="1:16" ht="15">
      <c r="A998" s="8" t="s">
        <v>365</v>
      </c>
      <c r="B998" s="8" t="s">
        <v>106</v>
      </c>
      <c r="C998" s="8" t="s">
        <v>366</v>
      </c>
      <c r="D998" s="8" t="s">
        <v>204</v>
      </c>
      <c r="E998" s="8" t="s">
        <v>67</v>
      </c>
      <c r="F998" s="8" t="s">
        <v>108</v>
      </c>
      <c r="G998" s="8" t="s">
        <v>111</v>
      </c>
      <c r="H998" t="s">
        <v>846</v>
      </c>
      <c r="I998" s="8" t="s">
        <v>85</v>
      </c>
      <c r="J998" s="10" t="s">
        <v>85</v>
      </c>
      <c r="K998" s="11">
        <v>32665</v>
      </c>
      <c r="L998" s="8" t="s">
        <v>98</v>
      </c>
      <c r="M998" s="12">
        <v>587</v>
      </c>
      <c r="N998" s="13"/>
      <c r="O998" s="14">
        <v>11340000</v>
      </c>
      <c r="P998" s="63">
        <f>[1]!EUROCONVERT(O998,"ITL","EUR")</f>
        <v>5856.62</v>
      </c>
    </row>
    <row r="999" spans="1:16" ht="15">
      <c r="A999" s="8" t="s">
        <v>365</v>
      </c>
      <c r="B999" s="8" t="s">
        <v>106</v>
      </c>
      <c r="C999" s="8" t="s">
        <v>366</v>
      </c>
      <c r="D999" s="8" t="s">
        <v>205</v>
      </c>
      <c r="E999" s="8" t="s">
        <v>67</v>
      </c>
      <c r="F999" s="8" t="s">
        <v>108</v>
      </c>
      <c r="G999" s="8" t="s">
        <v>111</v>
      </c>
      <c r="H999" t="s">
        <v>846</v>
      </c>
      <c r="I999" s="8" t="s">
        <v>85</v>
      </c>
      <c r="J999" s="10" t="s">
        <v>85</v>
      </c>
      <c r="K999" s="11">
        <v>32665</v>
      </c>
      <c r="L999" s="8" t="s">
        <v>98</v>
      </c>
      <c r="M999" s="12">
        <v>586</v>
      </c>
      <c r="N999" s="13"/>
      <c r="O999" s="14">
        <v>11340000</v>
      </c>
      <c r="P999" s="63">
        <f>[1]!EUROCONVERT(O999,"ITL","EUR")</f>
        <v>5856.62</v>
      </c>
    </row>
    <row r="1000" spans="1:16" ht="15">
      <c r="A1000" s="8" t="s">
        <v>365</v>
      </c>
      <c r="B1000" s="8" t="s">
        <v>106</v>
      </c>
      <c r="C1000" s="8" t="s">
        <v>366</v>
      </c>
      <c r="D1000" s="8" t="s">
        <v>206</v>
      </c>
      <c r="E1000" s="8" t="s">
        <v>67</v>
      </c>
      <c r="F1000" s="8" t="s">
        <v>108</v>
      </c>
      <c r="G1000" s="8" t="s">
        <v>111</v>
      </c>
      <c r="H1000" t="s">
        <v>846</v>
      </c>
      <c r="I1000" s="8" t="s">
        <v>85</v>
      </c>
      <c r="J1000" s="10" t="s">
        <v>85</v>
      </c>
      <c r="K1000" s="11">
        <v>32665</v>
      </c>
      <c r="L1000" s="8" t="s">
        <v>98</v>
      </c>
      <c r="M1000" s="12">
        <v>585</v>
      </c>
      <c r="N1000" s="13"/>
      <c r="O1000" s="14">
        <v>11340000</v>
      </c>
      <c r="P1000" s="63">
        <f>[1]!EUROCONVERT(O1000,"ITL","EUR")</f>
        <v>5856.62</v>
      </c>
    </row>
    <row r="1001" spans="1:16" ht="15">
      <c r="A1001" s="8" t="s">
        <v>365</v>
      </c>
      <c r="B1001" s="8" t="s">
        <v>106</v>
      </c>
      <c r="C1001" s="8" t="s">
        <v>366</v>
      </c>
      <c r="D1001" s="8" t="s">
        <v>207</v>
      </c>
      <c r="E1001" s="8" t="s">
        <v>67</v>
      </c>
      <c r="F1001" s="8" t="s">
        <v>108</v>
      </c>
      <c r="G1001" s="8" t="s">
        <v>111</v>
      </c>
      <c r="H1001" t="s">
        <v>846</v>
      </c>
      <c r="I1001" s="8" t="s">
        <v>85</v>
      </c>
      <c r="J1001" s="10" t="s">
        <v>85</v>
      </c>
      <c r="K1001" s="11">
        <v>32665</v>
      </c>
      <c r="L1001" s="8" t="s">
        <v>98</v>
      </c>
      <c r="M1001" s="12">
        <v>584</v>
      </c>
      <c r="N1001" s="13"/>
      <c r="O1001" s="14">
        <v>17640000</v>
      </c>
      <c r="P1001" s="63">
        <f>[1]!EUROCONVERT(O1001,"ITL","EUR")</f>
        <v>9110.3</v>
      </c>
    </row>
    <row r="1002" spans="1:16" ht="15">
      <c r="A1002" s="8" t="s">
        <v>365</v>
      </c>
      <c r="B1002" s="8" t="s">
        <v>106</v>
      </c>
      <c r="C1002" s="8" t="s">
        <v>366</v>
      </c>
      <c r="D1002" s="8" t="s">
        <v>181</v>
      </c>
      <c r="E1002" s="8" t="s">
        <v>67</v>
      </c>
      <c r="F1002" s="8" t="s">
        <v>373</v>
      </c>
      <c r="G1002" s="8" t="s">
        <v>111</v>
      </c>
      <c r="H1002" t="s">
        <v>846</v>
      </c>
      <c r="I1002" s="8" t="s">
        <v>85</v>
      </c>
      <c r="J1002" s="10" t="s">
        <v>85</v>
      </c>
      <c r="K1002" s="11">
        <v>32665</v>
      </c>
      <c r="L1002" s="8" t="s">
        <v>98</v>
      </c>
      <c r="M1002" s="12">
        <v>597</v>
      </c>
      <c r="N1002" s="13"/>
      <c r="O1002" s="14">
        <v>12600000</v>
      </c>
      <c r="P1002" s="63">
        <f>[1]!EUROCONVERT(O1002,"ITL","EUR")</f>
        <v>6507.36</v>
      </c>
    </row>
    <row r="1003" spans="1:17" s="81" customFormat="1" ht="16.5">
      <c r="A1003" s="26" t="s">
        <v>367</v>
      </c>
      <c r="B1003" s="26"/>
      <c r="C1003" s="26"/>
      <c r="D1003" s="26"/>
      <c r="E1003" s="26"/>
      <c r="F1003" s="26"/>
      <c r="G1003" s="26"/>
      <c r="H1003" s="26"/>
      <c r="I1003" s="26"/>
      <c r="J1003" s="39"/>
      <c r="K1003" s="91"/>
      <c r="L1003" s="26"/>
      <c r="M1003" s="92"/>
      <c r="N1003" s="93"/>
      <c r="O1003" s="152">
        <f>SUBTOTAL(9,O966:O1002)</f>
        <v>489200000</v>
      </c>
      <c r="P1003" s="83">
        <f>[1]!EUROCONVERT(O1003,"ITL","EUR")</f>
        <v>252650.72</v>
      </c>
      <c r="Q1003" s="163"/>
    </row>
    <row r="1004" spans="1:17" s="94" customFormat="1" ht="17.25" customHeight="1">
      <c r="A1004" s="103" t="s">
        <v>1002</v>
      </c>
      <c r="B1004" s="97"/>
      <c r="C1004" s="97"/>
      <c r="D1004" s="97"/>
      <c r="E1004" s="97"/>
      <c r="F1004" s="97"/>
      <c r="G1004" s="97"/>
      <c r="H1004" s="97"/>
      <c r="I1004" s="97"/>
      <c r="J1004" s="98"/>
      <c r="K1004" s="99"/>
      <c r="L1004" s="97"/>
      <c r="M1004" s="100"/>
      <c r="N1004" s="101"/>
      <c r="O1004" s="177"/>
      <c r="P1004" s="102">
        <f>P1003+P965</f>
        <v>1799955.59</v>
      </c>
      <c r="Q1004" s="165">
        <v>1799955.59</v>
      </c>
    </row>
    <row r="1005" spans="1:16" ht="15">
      <c r="A1005" s="20"/>
      <c r="B1005" s="16"/>
      <c r="C1005" s="16"/>
      <c r="D1005" s="16"/>
      <c r="E1005" s="16"/>
      <c r="F1005" s="16"/>
      <c r="G1005" s="16"/>
      <c r="H1005" s="16"/>
      <c r="I1005" s="16"/>
      <c r="J1005" s="17"/>
      <c r="K1005" s="18"/>
      <c r="L1005" s="16"/>
      <c r="M1005" s="19"/>
      <c r="N1005" s="21"/>
      <c r="O1005" s="36"/>
      <c r="P1005" s="63"/>
    </row>
    <row r="1006" spans="1:16" ht="15">
      <c r="A1006" s="16" t="s">
        <v>368</v>
      </c>
      <c r="B1006" s="16" t="s">
        <v>180</v>
      </c>
      <c r="C1006" s="16" t="s">
        <v>369</v>
      </c>
      <c r="D1006" s="16" t="s">
        <v>224</v>
      </c>
      <c r="E1006" s="16" t="s">
        <v>370</v>
      </c>
      <c r="F1006" s="16" t="s">
        <v>131</v>
      </c>
      <c r="G1006" s="16" t="s">
        <v>124</v>
      </c>
      <c r="H1006" t="s">
        <v>846</v>
      </c>
      <c r="I1006" s="16" t="s">
        <v>85</v>
      </c>
      <c r="J1006" s="17" t="s">
        <v>85</v>
      </c>
      <c r="K1006" s="18">
        <v>32836</v>
      </c>
      <c r="L1006" s="16" t="s">
        <v>98</v>
      </c>
      <c r="M1006" s="19">
        <v>1341</v>
      </c>
      <c r="N1006" s="21"/>
      <c r="O1006" s="36">
        <v>126000000</v>
      </c>
      <c r="P1006" s="63">
        <f>[1]!EUROCONVERT(O1006,"ITL","EUR")</f>
        <v>65073.57</v>
      </c>
    </row>
    <row r="1007" spans="1:16" ht="15">
      <c r="A1007" s="16" t="s">
        <v>368</v>
      </c>
      <c r="B1007" s="16" t="s">
        <v>188</v>
      </c>
      <c r="C1007" s="16" t="s">
        <v>369</v>
      </c>
      <c r="D1007" s="16" t="s">
        <v>134</v>
      </c>
      <c r="E1007" s="16" t="s">
        <v>370</v>
      </c>
      <c r="F1007" s="16" t="s">
        <v>131</v>
      </c>
      <c r="G1007" s="16" t="s">
        <v>124</v>
      </c>
      <c r="H1007" t="s">
        <v>846</v>
      </c>
      <c r="I1007" s="16" t="s">
        <v>85</v>
      </c>
      <c r="J1007" s="17" t="s">
        <v>85</v>
      </c>
      <c r="K1007" s="18">
        <v>32836</v>
      </c>
      <c r="L1007" s="16" t="s">
        <v>98</v>
      </c>
      <c r="M1007" s="19">
        <v>1372</v>
      </c>
      <c r="N1007" s="21"/>
      <c r="O1007" s="36">
        <v>98000000</v>
      </c>
      <c r="P1007" s="63">
        <f>[1]!EUROCONVERT(O1007,"ITL","EUR")</f>
        <v>50612.78</v>
      </c>
    </row>
    <row r="1008" spans="1:16" ht="15">
      <c r="A1008" s="16" t="s">
        <v>368</v>
      </c>
      <c r="B1008" s="16" t="s">
        <v>183</v>
      </c>
      <c r="C1008" s="16" t="s">
        <v>369</v>
      </c>
      <c r="D1008" s="16" t="s">
        <v>146</v>
      </c>
      <c r="E1008" s="16" t="s">
        <v>370</v>
      </c>
      <c r="F1008" s="16" t="s">
        <v>131</v>
      </c>
      <c r="G1008" s="16" t="s">
        <v>124</v>
      </c>
      <c r="H1008" t="s">
        <v>846</v>
      </c>
      <c r="I1008" s="16" t="s">
        <v>85</v>
      </c>
      <c r="J1008" s="17" t="s">
        <v>85</v>
      </c>
      <c r="K1008" s="18">
        <v>32836</v>
      </c>
      <c r="L1008" s="16" t="s">
        <v>98</v>
      </c>
      <c r="M1008" s="19">
        <v>1381</v>
      </c>
      <c r="N1008" s="21"/>
      <c r="O1008" s="36">
        <v>84000000</v>
      </c>
      <c r="P1008" s="63">
        <f>[1]!EUROCONVERT(O1008,"ITL","EUR")</f>
        <v>43382.38</v>
      </c>
    </row>
    <row r="1009" spans="1:16" ht="15">
      <c r="A1009" s="16" t="s">
        <v>368</v>
      </c>
      <c r="B1009" s="16" t="s">
        <v>180</v>
      </c>
      <c r="C1009" s="16" t="s">
        <v>369</v>
      </c>
      <c r="D1009" s="16" t="s">
        <v>138</v>
      </c>
      <c r="E1009" s="16" t="s">
        <v>370</v>
      </c>
      <c r="F1009" s="16" t="s">
        <v>131</v>
      </c>
      <c r="G1009" s="16" t="s">
        <v>124</v>
      </c>
      <c r="H1009" t="s">
        <v>846</v>
      </c>
      <c r="I1009" s="16" t="s">
        <v>85</v>
      </c>
      <c r="J1009" s="17" t="s">
        <v>85</v>
      </c>
      <c r="K1009" s="18">
        <v>32836</v>
      </c>
      <c r="L1009" s="16" t="s">
        <v>98</v>
      </c>
      <c r="M1009" s="19">
        <v>1380</v>
      </c>
      <c r="N1009" s="21"/>
      <c r="O1009" s="36">
        <v>98000000</v>
      </c>
      <c r="P1009" s="63">
        <f>[1]!EUROCONVERT(O1009,"ITL","EUR")</f>
        <v>50612.78</v>
      </c>
    </row>
    <row r="1010" spans="1:16" ht="15">
      <c r="A1010" s="16" t="s">
        <v>368</v>
      </c>
      <c r="B1010" s="16" t="s">
        <v>180</v>
      </c>
      <c r="C1010" s="16" t="s">
        <v>369</v>
      </c>
      <c r="D1010" s="16" t="s">
        <v>127</v>
      </c>
      <c r="E1010" s="16" t="s">
        <v>370</v>
      </c>
      <c r="F1010" s="16" t="s">
        <v>131</v>
      </c>
      <c r="G1010" s="16" t="s">
        <v>124</v>
      </c>
      <c r="H1010" t="s">
        <v>846</v>
      </c>
      <c r="I1010" s="16" t="s">
        <v>85</v>
      </c>
      <c r="J1010" s="17" t="s">
        <v>85</v>
      </c>
      <c r="K1010" s="18">
        <v>32836</v>
      </c>
      <c r="L1010" s="16" t="s">
        <v>98</v>
      </c>
      <c r="M1010" s="19">
        <v>1379</v>
      </c>
      <c r="N1010" s="21"/>
      <c r="O1010" s="36">
        <v>98000000</v>
      </c>
      <c r="P1010" s="63">
        <f>[1]!EUROCONVERT(O1010,"ITL","EUR")</f>
        <v>50612.78</v>
      </c>
    </row>
    <row r="1011" spans="1:16" ht="15">
      <c r="A1011" s="16" t="s">
        <v>368</v>
      </c>
      <c r="B1011" s="16" t="s">
        <v>180</v>
      </c>
      <c r="C1011" s="16" t="s">
        <v>369</v>
      </c>
      <c r="D1011" s="16" t="s">
        <v>144</v>
      </c>
      <c r="E1011" s="16" t="s">
        <v>370</v>
      </c>
      <c r="F1011" s="16" t="s">
        <v>131</v>
      </c>
      <c r="G1011" s="16" t="s">
        <v>124</v>
      </c>
      <c r="H1011" t="s">
        <v>846</v>
      </c>
      <c r="I1011" s="16" t="s">
        <v>85</v>
      </c>
      <c r="J1011" s="17" t="s">
        <v>85</v>
      </c>
      <c r="K1011" s="18">
        <v>32836</v>
      </c>
      <c r="L1011" s="16" t="s">
        <v>98</v>
      </c>
      <c r="M1011" s="19">
        <v>1378</v>
      </c>
      <c r="N1011" s="21"/>
      <c r="O1011" s="36">
        <v>84000000</v>
      </c>
      <c r="P1011" s="63">
        <f>[1]!EUROCONVERT(O1011,"ITL","EUR")</f>
        <v>43382.38</v>
      </c>
    </row>
    <row r="1012" spans="1:16" ht="15">
      <c r="A1012" s="16" t="s">
        <v>368</v>
      </c>
      <c r="B1012" s="16" t="s">
        <v>183</v>
      </c>
      <c r="C1012" s="16" t="s">
        <v>369</v>
      </c>
      <c r="D1012" s="16" t="s">
        <v>141</v>
      </c>
      <c r="E1012" s="16" t="s">
        <v>370</v>
      </c>
      <c r="F1012" s="16" t="s">
        <v>131</v>
      </c>
      <c r="G1012" s="16" t="s">
        <v>124</v>
      </c>
      <c r="H1012" t="s">
        <v>846</v>
      </c>
      <c r="I1012" s="16" t="s">
        <v>85</v>
      </c>
      <c r="J1012" s="17" t="s">
        <v>85</v>
      </c>
      <c r="K1012" s="18">
        <v>32836</v>
      </c>
      <c r="L1012" s="16" t="s">
        <v>98</v>
      </c>
      <c r="M1012" s="19">
        <v>1382</v>
      </c>
      <c r="N1012" s="21"/>
      <c r="O1012" s="36">
        <v>84000000</v>
      </c>
      <c r="P1012" s="63">
        <f>[1]!EUROCONVERT(O1012,"ITL","EUR")</f>
        <v>43382.38</v>
      </c>
    </row>
    <row r="1013" spans="1:16" ht="15">
      <c r="A1013" s="16" t="s">
        <v>368</v>
      </c>
      <c r="B1013" s="16" t="s">
        <v>180</v>
      </c>
      <c r="C1013" s="16" t="s">
        <v>369</v>
      </c>
      <c r="D1013" s="16" t="s">
        <v>139</v>
      </c>
      <c r="E1013" s="16" t="s">
        <v>370</v>
      </c>
      <c r="F1013" s="16" t="s">
        <v>131</v>
      </c>
      <c r="G1013" s="16" t="s">
        <v>124</v>
      </c>
      <c r="H1013" t="s">
        <v>846</v>
      </c>
      <c r="I1013" s="16" t="s">
        <v>85</v>
      </c>
      <c r="J1013" s="17" t="s">
        <v>85</v>
      </c>
      <c r="K1013" s="18">
        <v>32836</v>
      </c>
      <c r="L1013" s="16" t="s">
        <v>98</v>
      </c>
      <c r="M1013" s="19">
        <v>1377</v>
      </c>
      <c r="N1013" s="21"/>
      <c r="O1013" s="36">
        <v>84000000</v>
      </c>
      <c r="P1013" s="63">
        <f>[1]!EUROCONVERT(O1013,"ITL","EUR")</f>
        <v>43382.38</v>
      </c>
    </row>
    <row r="1014" spans="1:16" ht="15">
      <c r="A1014" s="16" t="s">
        <v>368</v>
      </c>
      <c r="B1014" s="16" t="s">
        <v>184</v>
      </c>
      <c r="C1014" s="16" t="s">
        <v>369</v>
      </c>
      <c r="D1014" s="16" t="s">
        <v>145</v>
      </c>
      <c r="E1014" s="16" t="s">
        <v>370</v>
      </c>
      <c r="F1014" s="16" t="s">
        <v>131</v>
      </c>
      <c r="G1014" s="16" t="s">
        <v>124</v>
      </c>
      <c r="H1014" t="s">
        <v>846</v>
      </c>
      <c r="I1014" s="16" t="s">
        <v>85</v>
      </c>
      <c r="J1014" s="17" t="s">
        <v>85</v>
      </c>
      <c r="K1014" s="18">
        <v>32836</v>
      </c>
      <c r="L1014" s="16" t="s">
        <v>98</v>
      </c>
      <c r="M1014" s="19">
        <v>1376</v>
      </c>
      <c r="N1014" s="21"/>
      <c r="O1014" s="36">
        <v>98000000</v>
      </c>
      <c r="P1014" s="63">
        <f>[1]!EUROCONVERT(O1014,"ITL","EUR")</f>
        <v>50612.78</v>
      </c>
    </row>
    <row r="1015" spans="1:16" ht="15">
      <c r="A1015" s="16" t="s">
        <v>368</v>
      </c>
      <c r="B1015" s="16" t="s">
        <v>184</v>
      </c>
      <c r="C1015" s="16" t="s">
        <v>369</v>
      </c>
      <c r="D1015" s="16" t="s">
        <v>136</v>
      </c>
      <c r="E1015" s="16" t="s">
        <v>370</v>
      </c>
      <c r="F1015" s="16" t="s">
        <v>131</v>
      </c>
      <c r="G1015" s="16" t="s">
        <v>124</v>
      </c>
      <c r="H1015" t="s">
        <v>846</v>
      </c>
      <c r="I1015" s="16" t="s">
        <v>85</v>
      </c>
      <c r="J1015" s="17" t="s">
        <v>85</v>
      </c>
      <c r="K1015" s="18">
        <v>32836</v>
      </c>
      <c r="L1015" s="16" t="s">
        <v>98</v>
      </c>
      <c r="M1015" s="19">
        <v>1375</v>
      </c>
      <c r="N1015" s="21"/>
      <c r="O1015" s="36">
        <v>98000000</v>
      </c>
      <c r="P1015" s="63">
        <f>[1]!EUROCONVERT(O1015,"ITL","EUR")</f>
        <v>50612.78</v>
      </c>
    </row>
    <row r="1016" spans="1:16" ht="15">
      <c r="A1016" s="16" t="s">
        <v>368</v>
      </c>
      <c r="B1016" s="16" t="s">
        <v>184</v>
      </c>
      <c r="C1016" s="16" t="s">
        <v>369</v>
      </c>
      <c r="D1016" s="16" t="s">
        <v>132</v>
      </c>
      <c r="E1016" s="16" t="s">
        <v>370</v>
      </c>
      <c r="F1016" s="16" t="s">
        <v>131</v>
      </c>
      <c r="G1016" s="16" t="s">
        <v>124</v>
      </c>
      <c r="H1016" t="s">
        <v>846</v>
      </c>
      <c r="I1016" s="16" t="s">
        <v>85</v>
      </c>
      <c r="J1016" s="17" t="s">
        <v>85</v>
      </c>
      <c r="K1016" s="18">
        <v>32836</v>
      </c>
      <c r="L1016" s="16" t="s">
        <v>98</v>
      </c>
      <c r="M1016" s="19">
        <v>1374</v>
      </c>
      <c r="N1016" s="21"/>
      <c r="O1016" s="36">
        <v>84000000</v>
      </c>
      <c r="P1016" s="63">
        <f>[1]!EUROCONVERT(O1016,"ITL","EUR")</f>
        <v>43382.38</v>
      </c>
    </row>
    <row r="1017" spans="1:16" ht="15">
      <c r="A1017" s="16" t="s">
        <v>368</v>
      </c>
      <c r="B1017" s="16" t="s">
        <v>184</v>
      </c>
      <c r="C1017" s="16" t="s">
        <v>369</v>
      </c>
      <c r="D1017" s="16" t="s">
        <v>130</v>
      </c>
      <c r="E1017" s="16" t="s">
        <v>370</v>
      </c>
      <c r="F1017" s="16" t="s">
        <v>131</v>
      </c>
      <c r="G1017" s="16" t="s">
        <v>124</v>
      </c>
      <c r="H1017" t="s">
        <v>846</v>
      </c>
      <c r="I1017" s="16" t="s">
        <v>85</v>
      </c>
      <c r="J1017" s="17" t="s">
        <v>85</v>
      </c>
      <c r="K1017" s="18">
        <v>32836</v>
      </c>
      <c r="L1017" s="16" t="s">
        <v>98</v>
      </c>
      <c r="M1017" s="19">
        <v>1373</v>
      </c>
      <c r="N1017" s="21"/>
      <c r="O1017" s="36">
        <v>84000000</v>
      </c>
      <c r="P1017" s="63">
        <f>[1]!EUROCONVERT(O1017,"ITL","EUR")</f>
        <v>43382.38</v>
      </c>
    </row>
    <row r="1018" spans="1:16" ht="15">
      <c r="A1018" s="16" t="s">
        <v>368</v>
      </c>
      <c r="B1018" s="16" t="s">
        <v>188</v>
      </c>
      <c r="C1018" s="16" t="s">
        <v>369</v>
      </c>
      <c r="D1018" s="16" t="s">
        <v>150</v>
      </c>
      <c r="E1018" s="16" t="s">
        <v>370</v>
      </c>
      <c r="F1018" s="16" t="s">
        <v>131</v>
      </c>
      <c r="G1018" s="16" t="s">
        <v>124</v>
      </c>
      <c r="H1018" t="s">
        <v>846</v>
      </c>
      <c r="I1018" s="16" t="s">
        <v>85</v>
      </c>
      <c r="J1018" s="17" t="s">
        <v>85</v>
      </c>
      <c r="K1018" s="18">
        <v>32836</v>
      </c>
      <c r="L1018" s="16" t="s">
        <v>98</v>
      </c>
      <c r="M1018" s="19">
        <v>1371</v>
      </c>
      <c r="N1018" s="21"/>
      <c r="O1018" s="36">
        <v>98000000</v>
      </c>
      <c r="P1018" s="63">
        <f>[1]!EUROCONVERT(O1018,"ITL","EUR")</f>
        <v>50612.78</v>
      </c>
    </row>
    <row r="1019" spans="1:16" ht="15">
      <c r="A1019" s="16" t="s">
        <v>368</v>
      </c>
      <c r="B1019" s="16" t="s">
        <v>188</v>
      </c>
      <c r="C1019" s="16" t="s">
        <v>369</v>
      </c>
      <c r="D1019" s="16" t="s">
        <v>159</v>
      </c>
      <c r="E1019" s="16" t="s">
        <v>370</v>
      </c>
      <c r="F1019" s="16" t="s">
        <v>131</v>
      </c>
      <c r="G1019" s="16" t="s">
        <v>124</v>
      </c>
      <c r="H1019" t="s">
        <v>846</v>
      </c>
      <c r="I1019" s="16" t="s">
        <v>85</v>
      </c>
      <c r="J1019" s="17" t="s">
        <v>85</v>
      </c>
      <c r="K1019" s="18">
        <v>32836</v>
      </c>
      <c r="L1019" s="16" t="s">
        <v>98</v>
      </c>
      <c r="M1019" s="19">
        <v>1370</v>
      </c>
      <c r="N1019" s="21"/>
      <c r="O1019" s="36">
        <v>84000000</v>
      </c>
      <c r="P1019" s="63">
        <f>[1]!EUROCONVERT(O1019,"ITL","EUR")</f>
        <v>43382.38</v>
      </c>
    </row>
    <row r="1020" spans="1:16" ht="15">
      <c r="A1020" s="16" t="s">
        <v>368</v>
      </c>
      <c r="B1020" s="16" t="s">
        <v>188</v>
      </c>
      <c r="C1020" s="16" t="s">
        <v>369</v>
      </c>
      <c r="D1020" s="16" t="s">
        <v>148</v>
      </c>
      <c r="E1020" s="16" t="s">
        <v>370</v>
      </c>
      <c r="F1020" s="16" t="s">
        <v>131</v>
      </c>
      <c r="G1020" s="16" t="s">
        <v>124</v>
      </c>
      <c r="H1020" t="s">
        <v>846</v>
      </c>
      <c r="I1020" s="16" t="s">
        <v>85</v>
      </c>
      <c r="J1020" s="17" t="s">
        <v>85</v>
      </c>
      <c r="K1020" s="18">
        <v>32836</v>
      </c>
      <c r="L1020" s="16" t="s">
        <v>98</v>
      </c>
      <c r="M1020" s="19">
        <v>1369</v>
      </c>
      <c r="N1020" s="21"/>
      <c r="O1020" s="36">
        <v>84000000</v>
      </c>
      <c r="P1020" s="63">
        <f>[1]!EUROCONVERT(O1020,"ITL","EUR")</f>
        <v>43382.38</v>
      </c>
    </row>
    <row r="1021" spans="1:16" ht="15">
      <c r="A1021" s="16" t="s">
        <v>368</v>
      </c>
      <c r="B1021" s="16" t="s">
        <v>126</v>
      </c>
      <c r="C1021" s="16" t="s">
        <v>369</v>
      </c>
      <c r="D1021" s="16" t="s">
        <v>158</v>
      </c>
      <c r="E1021" s="16" t="s">
        <v>370</v>
      </c>
      <c r="F1021" s="16" t="s">
        <v>131</v>
      </c>
      <c r="G1021" s="16" t="s">
        <v>124</v>
      </c>
      <c r="H1021" t="s">
        <v>846</v>
      </c>
      <c r="I1021" s="16" t="s">
        <v>85</v>
      </c>
      <c r="J1021" s="17" t="s">
        <v>85</v>
      </c>
      <c r="K1021" s="18">
        <v>32836</v>
      </c>
      <c r="L1021" s="16" t="s">
        <v>98</v>
      </c>
      <c r="M1021" s="19">
        <v>1368</v>
      </c>
      <c r="N1021" s="21"/>
      <c r="O1021" s="36">
        <v>98000000</v>
      </c>
      <c r="P1021" s="63">
        <f>[1]!EUROCONVERT(O1021,"ITL","EUR")</f>
        <v>50612.78</v>
      </c>
    </row>
    <row r="1022" spans="1:16" ht="15">
      <c r="A1022" s="16" t="s">
        <v>368</v>
      </c>
      <c r="B1022" s="16" t="s">
        <v>126</v>
      </c>
      <c r="C1022" s="16" t="s">
        <v>369</v>
      </c>
      <c r="D1022" s="16" t="s">
        <v>143</v>
      </c>
      <c r="E1022" s="16" t="s">
        <v>370</v>
      </c>
      <c r="F1022" s="16" t="s">
        <v>131</v>
      </c>
      <c r="G1022" s="16" t="s">
        <v>124</v>
      </c>
      <c r="H1022" t="s">
        <v>846</v>
      </c>
      <c r="I1022" s="16" t="s">
        <v>85</v>
      </c>
      <c r="J1022" s="17" t="s">
        <v>85</v>
      </c>
      <c r="K1022" s="18">
        <v>32836</v>
      </c>
      <c r="L1022" s="16" t="s">
        <v>98</v>
      </c>
      <c r="M1022" s="19">
        <v>1367</v>
      </c>
      <c r="N1022" s="21"/>
      <c r="O1022" s="36">
        <v>98000000</v>
      </c>
      <c r="P1022" s="63">
        <f>[1]!EUROCONVERT(O1022,"ITL","EUR")</f>
        <v>50612.78</v>
      </c>
    </row>
    <row r="1023" spans="1:16" ht="15">
      <c r="A1023" s="16" t="s">
        <v>368</v>
      </c>
      <c r="B1023" s="16" t="s">
        <v>126</v>
      </c>
      <c r="C1023" s="16" t="s">
        <v>369</v>
      </c>
      <c r="D1023" s="16" t="s">
        <v>155</v>
      </c>
      <c r="E1023" s="16" t="s">
        <v>370</v>
      </c>
      <c r="F1023" s="16" t="s">
        <v>131</v>
      </c>
      <c r="G1023" s="16" t="s">
        <v>124</v>
      </c>
      <c r="H1023" t="s">
        <v>846</v>
      </c>
      <c r="I1023" s="16" t="s">
        <v>85</v>
      </c>
      <c r="J1023" s="17" t="s">
        <v>85</v>
      </c>
      <c r="K1023" s="18">
        <v>32836</v>
      </c>
      <c r="L1023" s="16" t="s">
        <v>98</v>
      </c>
      <c r="M1023" s="19">
        <v>1366</v>
      </c>
      <c r="N1023" s="21"/>
      <c r="O1023" s="36">
        <v>84000000</v>
      </c>
      <c r="P1023" s="63">
        <f>[1]!EUROCONVERT(O1023,"ITL","EUR")</f>
        <v>43382.38</v>
      </c>
    </row>
    <row r="1024" spans="1:16" ht="15">
      <c r="A1024" s="16" t="s">
        <v>368</v>
      </c>
      <c r="B1024" s="16" t="s">
        <v>106</v>
      </c>
      <c r="C1024" s="16" t="s">
        <v>369</v>
      </c>
      <c r="D1024" s="16" t="s">
        <v>206</v>
      </c>
      <c r="E1024" s="16" t="s">
        <v>370</v>
      </c>
      <c r="F1024" s="16" t="s">
        <v>131</v>
      </c>
      <c r="G1024" s="16" t="s">
        <v>124</v>
      </c>
      <c r="H1024" t="s">
        <v>846</v>
      </c>
      <c r="I1024" s="16" t="s">
        <v>85</v>
      </c>
      <c r="J1024" s="17" t="s">
        <v>85</v>
      </c>
      <c r="K1024" s="18">
        <v>32836</v>
      </c>
      <c r="L1024" s="16" t="s">
        <v>98</v>
      </c>
      <c r="M1024" s="19">
        <v>1345</v>
      </c>
      <c r="N1024" s="21"/>
      <c r="O1024" s="36">
        <v>140000000</v>
      </c>
      <c r="P1024" s="63">
        <f>[1]!EUROCONVERT(O1024,"ITL","EUR")</f>
        <v>72303.97</v>
      </c>
    </row>
    <row r="1025" spans="1:16" ht="15">
      <c r="A1025" s="16" t="s">
        <v>368</v>
      </c>
      <c r="B1025" s="16" t="s">
        <v>183</v>
      </c>
      <c r="C1025" s="16" t="s">
        <v>369</v>
      </c>
      <c r="D1025" s="16" t="s">
        <v>208</v>
      </c>
      <c r="E1025" s="16" t="s">
        <v>370</v>
      </c>
      <c r="F1025" s="16" t="s">
        <v>131</v>
      </c>
      <c r="G1025" s="16" t="s">
        <v>124</v>
      </c>
      <c r="H1025" t="s">
        <v>846</v>
      </c>
      <c r="I1025" s="16" t="s">
        <v>85</v>
      </c>
      <c r="J1025" s="17" t="s">
        <v>85</v>
      </c>
      <c r="K1025" s="18">
        <v>32836</v>
      </c>
      <c r="L1025" s="16" t="s">
        <v>98</v>
      </c>
      <c r="M1025" s="19">
        <v>1343</v>
      </c>
      <c r="N1025" s="21"/>
      <c r="O1025" s="36">
        <v>126000000</v>
      </c>
      <c r="P1025" s="63">
        <f>[1]!EUROCONVERT(O1025,"ITL","EUR")</f>
        <v>65073.57</v>
      </c>
    </row>
    <row r="1026" spans="1:16" ht="15">
      <c r="A1026" s="16" t="s">
        <v>368</v>
      </c>
      <c r="B1026" s="16" t="s">
        <v>180</v>
      </c>
      <c r="C1026" s="16" t="s">
        <v>369</v>
      </c>
      <c r="D1026" s="16" t="s">
        <v>225</v>
      </c>
      <c r="E1026" s="16" t="s">
        <v>370</v>
      </c>
      <c r="F1026" s="16" t="s">
        <v>131</v>
      </c>
      <c r="G1026" s="16" t="s">
        <v>124</v>
      </c>
      <c r="H1026" t="s">
        <v>846</v>
      </c>
      <c r="I1026" s="16" t="s">
        <v>85</v>
      </c>
      <c r="J1026" s="17" t="s">
        <v>85</v>
      </c>
      <c r="K1026" s="18">
        <v>32836</v>
      </c>
      <c r="L1026" s="16" t="s">
        <v>98</v>
      </c>
      <c r="M1026" s="19">
        <v>1339</v>
      </c>
      <c r="N1026" s="21"/>
      <c r="O1026" s="36">
        <v>140000000</v>
      </c>
      <c r="P1026" s="63">
        <f>[1]!EUROCONVERT(O1026,"ITL","EUR")</f>
        <v>72303.97</v>
      </c>
    </row>
    <row r="1027" spans="1:16" ht="15">
      <c r="A1027" s="16" t="s">
        <v>368</v>
      </c>
      <c r="B1027" s="16" t="s">
        <v>184</v>
      </c>
      <c r="C1027" s="16" t="s">
        <v>369</v>
      </c>
      <c r="D1027" s="16" t="s">
        <v>219</v>
      </c>
      <c r="E1027" s="16" t="s">
        <v>370</v>
      </c>
      <c r="F1027" s="16" t="s">
        <v>131</v>
      </c>
      <c r="G1027" s="16" t="s">
        <v>124</v>
      </c>
      <c r="H1027" t="s">
        <v>846</v>
      </c>
      <c r="I1027" s="16" t="s">
        <v>85</v>
      </c>
      <c r="J1027" s="17" t="s">
        <v>85</v>
      </c>
      <c r="K1027" s="18">
        <v>32836</v>
      </c>
      <c r="L1027" s="16" t="s">
        <v>98</v>
      </c>
      <c r="M1027" s="19">
        <v>1338</v>
      </c>
      <c r="N1027" s="21"/>
      <c r="O1027" s="36">
        <v>126000000</v>
      </c>
      <c r="P1027" s="63">
        <f>[1]!EUROCONVERT(O1027,"ITL","EUR")</f>
        <v>65073.57</v>
      </c>
    </row>
    <row r="1028" spans="1:16" ht="15">
      <c r="A1028" s="16" t="s">
        <v>368</v>
      </c>
      <c r="B1028" s="16" t="s">
        <v>183</v>
      </c>
      <c r="C1028" s="16" t="s">
        <v>369</v>
      </c>
      <c r="D1028" s="16" t="s">
        <v>221</v>
      </c>
      <c r="E1028" s="16" t="s">
        <v>370</v>
      </c>
      <c r="F1028" s="16" t="s">
        <v>131</v>
      </c>
      <c r="G1028" s="16" t="s">
        <v>124</v>
      </c>
      <c r="H1028" t="s">
        <v>846</v>
      </c>
      <c r="I1028" s="16" t="s">
        <v>85</v>
      </c>
      <c r="J1028" s="17" t="s">
        <v>85</v>
      </c>
      <c r="K1028" s="18">
        <v>32836</v>
      </c>
      <c r="L1028" s="16" t="s">
        <v>98</v>
      </c>
      <c r="M1028" s="19">
        <v>1342</v>
      </c>
      <c r="N1028" s="21"/>
      <c r="O1028" s="36">
        <v>154000000</v>
      </c>
      <c r="P1028" s="63">
        <f>[1]!EUROCONVERT(O1028,"ITL","EUR")</f>
        <v>79534.36</v>
      </c>
    </row>
    <row r="1029" spans="1:16" ht="15">
      <c r="A1029" s="16" t="s">
        <v>368</v>
      </c>
      <c r="B1029" s="16" t="s">
        <v>183</v>
      </c>
      <c r="C1029" s="16" t="s">
        <v>369</v>
      </c>
      <c r="D1029" s="16" t="s">
        <v>142</v>
      </c>
      <c r="E1029" s="16" t="s">
        <v>370</v>
      </c>
      <c r="F1029" s="16" t="s">
        <v>131</v>
      </c>
      <c r="G1029" s="16" t="s">
        <v>124</v>
      </c>
      <c r="H1029" t="s">
        <v>846</v>
      </c>
      <c r="I1029" s="16" t="s">
        <v>85</v>
      </c>
      <c r="J1029" s="17" t="s">
        <v>85</v>
      </c>
      <c r="K1029" s="18">
        <v>32836</v>
      </c>
      <c r="L1029" s="16" t="s">
        <v>98</v>
      </c>
      <c r="M1029" s="19">
        <v>1383</v>
      </c>
      <c r="N1029" s="21"/>
      <c r="O1029" s="36">
        <v>98000000</v>
      </c>
      <c r="P1029" s="63">
        <f>[1]!EUROCONVERT(O1029,"ITL","EUR")</f>
        <v>50612.78</v>
      </c>
    </row>
    <row r="1030" spans="1:16" ht="15">
      <c r="A1030" s="16" t="s">
        <v>368</v>
      </c>
      <c r="B1030" s="16" t="s">
        <v>183</v>
      </c>
      <c r="C1030" s="16" t="s">
        <v>369</v>
      </c>
      <c r="D1030" s="16" t="s">
        <v>207</v>
      </c>
      <c r="E1030" s="16" t="s">
        <v>370</v>
      </c>
      <c r="F1030" s="16" t="s">
        <v>131</v>
      </c>
      <c r="G1030" s="16" t="s">
        <v>124</v>
      </c>
      <c r="H1030" t="s">
        <v>846</v>
      </c>
      <c r="I1030" s="16" t="s">
        <v>85</v>
      </c>
      <c r="J1030" s="17" t="s">
        <v>85</v>
      </c>
      <c r="K1030" s="18">
        <v>32836</v>
      </c>
      <c r="L1030" s="16" t="s">
        <v>98</v>
      </c>
      <c r="M1030" s="19">
        <v>1344</v>
      </c>
      <c r="N1030" s="21"/>
      <c r="O1030" s="36">
        <v>126000000</v>
      </c>
      <c r="P1030" s="63">
        <f>[1]!EUROCONVERT(O1030,"ITL","EUR")</f>
        <v>65073.57</v>
      </c>
    </row>
    <row r="1031" spans="1:16" ht="15">
      <c r="A1031" s="16" t="s">
        <v>368</v>
      </c>
      <c r="B1031" s="16" t="s">
        <v>188</v>
      </c>
      <c r="C1031" s="16" t="s">
        <v>369</v>
      </c>
      <c r="D1031" s="16" t="s">
        <v>244</v>
      </c>
      <c r="E1031" s="16" t="s">
        <v>370</v>
      </c>
      <c r="F1031" s="16" t="s">
        <v>131</v>
      </c>
      <c r="G1031" s="16" t="s">
        <v>124</v>
      </c>
      <c r="H1031" t="s">
        <v>846</v>
      </c>
      <c r="I1031" s="16" t="s">
        <v>85</v>
      </c>
      <c r="J1031" s="17" t="s">
        <v>85</v>
      </c>
      <c r="K1031" s="18">
        <v>32836</v>
      </c>
      <c r="L1031" s="16" t="s">
        <v>98</v>
      </c>
      <c r="M1031" s="19">
        <v>1398</v>
      </c>
      <c r="N1031" s="21"/>
      <c r="O1031" s="36">
        <v>126000000</v>
      </c>
      <c r="P1031" s="63">
        <f>[1]!EUROCONVERT(O1031,"ITL","EUR")</f>
        <v>65073.57</v>
      </c>
    </row>
    <row r="1032" spans="1:16" ht="15">
      <c r="A1032" s="16" t="s">
        <v>368</v>
      </c>
      <c r="B1032" s="16" t="s">
        <v>196</v>
      </c>
      <c r="C1032" s="16" t="s">
        <v>369</v>
      </c>
      <c r="D1032" s="16" t="s">
        <v>157</v>
      </c>
      <c r="E1032" s="16" t="s">
        <v>370</v>
      </c>
      <c r="F1032" s="16" t="s">
        <v>131</v>
      </c>
      <c r="G1032" s="16" t="s">
        <v>124</v>
      </c>
      <c r="H1032" t="s">
        <v>846</v>
      </c>
      <c r="I1032" s="16" t="s">
        <v>85</v>
      </c>
      <c r="J1032" s="17" t="s">
        <v>85</v>
      </c>
      <c r="K1032" s="18">
        <v>32836</v>
      </c>
      <c r="L1032" s="16" t="s">
        <v>98</v>
      </c>
      <c r="M1032" s="19">
        <v>1432</v>
      </c>
      <c r="N1032" s="21"/>
      <c r="O1032" s="36">
        <v>98000000</v>
      </c>
      <c r="P1032" s="63">
        <f>[1]!EUROCONVERT(O1032,"ITL","EUR")</f>
        <v>50612.78</v>
      </c>
    </row>
    <row r="1033" spans="1:16" ht="15">
      <c r="A1033" s="16" t="s">
        <v>368</v>
      </c>
      <c r="B1033" s="16" t="s">
        <v>196</v>
      </c>
      <c r="C1033" s="16" t="s">
        <v>369</v>
      </c>
      <c r="D1033" s="16" t="s">
        <v>176</v>
      </c>
      <c r="E1033" s="16" t="s">
        <v>370</v>
      </c>
      <c r="F1033" s="16" t="s">
        <v>131</v>
      </c>
      <c r="G1033" s="16" t="s">
        <v>124</v>
      </c>
      <c r="H1033" t="s">
        <v>846</v>
      </c>
      <c r="I1033" s="16" t="s">
        <v>85</v>
      </c>
      <c r="J1033" s="17" t="s">
        <v>85</v>
      </c>
      <c r="K1033" s="18">
        <v>32836</v>
      </c>
      <c r="L1033" s="16" t="s">
        <v>98</v>
      </c>
      <c r="M1033" s="19">
        <v>1431</v>
      </c>
      <c r="N1033" s="21"/>
      <c r="O1033" s="36">
        <v>98000000</v>
      </c>
      <c r="P1033" s="63">
        <f>[1]!EUROCONVERT(O1033,"ITL","EUR")</f>
        <v>50612.78</v>
      </c>
    </row>
    <row r="1034" spans="1:16" ht="15">
      <c r="A1034" s="16" t="s">
        <v>368</v>
      </c>
      <c r="B1034" s="16" t="s">
        <v>183</v>
      </c>
      <c r="C1034" s="16" t="s">
        <v>369</v>
      </c>
      <c r="D1034" s="16" t="s">
        <v>149</v>
      </c>
      <c r="E1034" s="16" t="s">
        <v>370</v>
      </c>
      <c r="F1034" s="16" t="s">
        <v>131</v>
      </c>
      <c r="G1034" s="16" t="s">
        <v>124</v>
      </c>
      <c r="H1034" t="s">
        <v>846</v>
      </c>
      <c r="I1034" s="16" t="s">
        <v>85</v>
      </c>
      <c r="J1034" s="17" t="s">
        <v>85</v>
      </c>
      <c r="K1034" s="18">
        <v>32836</v>
      </c>
      <c r="L1034" s="16" t="s">
        <v>98</v>
      </c>
      <c r="M1034" s="19">
        <v>1384</v>
      </c>
      <c r="N1034" s="21"/>
      <c r="O1034" s="36">
        <v>98000000</v>
      </c>
      <c r="P1034" s="63">
        <f>[1]!EUROCONVERT(O1034,"ITL","EUR")</f>
        <v>50612.78</v>
      </c>
    </row>
    <row r="1035" spans="1:16" ht="15">
      <c r="A1035" s="16" t="s">
        <v>368</v>
      </c>
      <c r="B1035" s="16" t="s">
        <v>196</v>
      </c>
      <c r="C1035" s="16" t="s">
        <v>369</v>
      </c>
      <c r="D1035" s="16" t="s">
        <v>166</v>
      </c>
      <c r="E1035" s="16" t="s">
        <v>370</v>
      </c>
      <c r="F1035" s="16" t="s">
        <v>131</v>
      </c>
      <c r="G1035" s="16" t="s">
        <v>124</v>
      </c>
      <c r="H1035" t="s">
        <v>846</v>
      </c>
      <c r="I1035" s="16" t="s">
        <v>85</v>
      </c>
      <c r="J1035" s="17" t="s">
        <v>85</v>
      </c>
      <c r="K1035" s="18">
        <v>32836</v>
      </c>
      <c r="L1035" s="16" t="s">
        <v>98</v>
      </c>
      <c r="M1035" s="19">
        <v>1430</v>
      </c>
      <c r="N1035" s="21"/>
      <c r="O1035" s="36">
        <v>84000000</v>
      </c>
      <c r="P1035" s="63">
        <f>[1]!EUROCONVERT(O1035,"ITL","EUR")</f>
        <v>43382.38</v>
      </c>
    </row>
    <row r="1036" spans="1:16" ht="15">
      <c r="A1036" s="16" t="s">
        <v>368</v>
      </c>
      <c r="B1036" s="16" t="s">
        <v>126</v>
      </c>
      <c r="C1036" s="16" t="s">
        <v>369</v>
      </c>
      <c r="D1036" s="16" t="s">
        <v>156</v>
      </c>
      <c r="E1036" s="16" t="s">
        <v>370</v>
      </c>
      <c r="F1036" s="16" t="s">
        <v>131</v>
      </c>
      <c r="G1036" s="16" t="s">
        <v>124</v>
      </c>
      <c r="H1036" t="s">
        <v>846</v>
      </c>
      <c r="I1036" s="16" t="s">
        <v>85</v>
      </c>
      <c r="J1036" s="17" t="s">
        <v>85</v>
      </c>
      <c r="K1036" s="18">
        <v>32836</v>
      </c>
      <c r="L1036" s="16" t="s">
        <v>98</v>
      </c>
      <c r="M1036" s="19">
        <v>1433</v>
      </c>
      <c r="N1036" s="21"/>
      <c r="O1036" s="36">
        <v>84000000</v>
      </c>
      <c r="P1036" s="63">
        <f>[1]!EUROCONVERT(O1036,"ITL","EUR")</f>
        <v>43382.38</v>
      </c>
    </row>
    <row r="1037" spans="1:16" ht="15">
      <c r="A1037" s="16" t="s">
        <v>368</v>
      </c>
      <c r="B1037" s="16" t="s">
        <v>196</v>
      </c>
      <c r="C1037" s="16" t="s">
        <v>369</v>
      </c>
      <c r="D1037" s="16" t="s">
        <v>177</v>
      </c>
      <c r="E1037" s="16" t="s">
        <v>370</v>
      </c>
      <c r="F1037" s="16" t="s">
        <v>131</v>
      </c>
      <c r="G1037" s="16" t="s">
        <v>124</v>
      </c>
      <c r="H1037" t="s">
        <v>846</v>
      </c>
      <c r="I1037" s="16" t="s">
        <v>85</v>
      </c>
      <c r="J1037" s="17" t="s">
        <v>85</v>
      </c>
      <c r="K1037" s="18">
        <v>32836</v>
      </c>
      <c r="L1037" s="16" t="s">
        <v>98</v>
      </c>
      <c r="M1037" s="19">
        <v>1429</v>
      </c>
      <c r="N1037" s="21"/>
      <c r="O1037" s="36">
        <v>84000000</v>
      </c>
      <c r="P1037" s="63">
        <f>[1]!EUROCONVERT(O1037,"ITL","EUR")</f>
        <v>43382.38</v>
      </c>
    </row>
    <row r="1038" spans="1:16" ht="15">
      <c r="A1038" s="16" t="s">
        <v>368</v>
      </c>
      <c r="B1038" s="16" t="s">
        <v>195</v>
      </c>
      <c r="C1038" s="16" t="s">
        <v>369</v>
      </c>
      <c r="D1038" s="16" t="s">
        <v>167</v>
      </c>
      <c r="E1038" s="16" t="s">
        <v>370</v>
      </c>
      <c r="F1038" s="16" t="s">
        <v>131</v>
      </c>
      <c r="G1038" s="16" t="s">
        <v>124</v>
      </c>
      <c r="H1038" t="s">
        <v>846</v>
      </c>
      <c r="I1038" s="16" t="s">
        <v>85</v>
      </c>
      <c r="J1038" s="17" t="s">
        <v>85</v>
      </c>
      <c r="K1038" s="18">
        <v>32836</v>
      </c>
      <c r="L1038" s="16" t="s">
        <v>98</v>
      </c>
      <c r="M1038" s="19">
        <v>1428</v>
      </c>
      <c r="N1038" s="21"/>
      <c r="O1038" s="36">
        <v>98000000</v>
      </c>
      <c r="P1038" s="63">
        <f>[1]!EUROCONVERT(O1038,"ITL","EUR")</f>
        <v>50612.78</v>
      </c>
    </row>
    <row r="1039" spans="1:16" ht="15">
      <c r="A1039" s="16" t="s">
        <v>368</v>
      </c>
      <c r="B1039" s="16" t="s">
        <v>195</v>
      </c>
      <c r="C1039" s="16" t="s">
        <v>369</v>
      </c>
      <c r="D1039" s="16" t="s">
        <v>163</v>
      </c>
      <c r="E1039" s="16" t="s">
        <v>370</v>
      </c>
      <c r="F1039" s="16" t="s">
        <v>131</v>
      </c>
      <c r="G1039" s="16" t="s">
        <v>124</v>
      </c>
      <c r="H1039" t="s">
        <v>846</v>
      </c>
      <c r="I1039" s="16" t="s">
        <v>85</v>
      </c>
      <c r="J1039" s="17" t="s">
        <v>85</v>
      </c>
      <c r="K1039" s="18">
        <v>32836</v>
      </c>
      <c r="L1039" s="16" t="s">
        <v>98</v>
      </c>
      <c r="M1039" s="19">
        <v>1427</v>
      </c>
      <c r="N1039" s="21"/>
      <c r="O1039" s="36">
        <v>98000000</v>
      </c>
      <c r="P1039" s="63">
        <f>[1]!EUROCONVERT(O1039,"ITL","EUR")</f>
        <v>50612.78</v>
      </c>
    </row>
    <row r="1040" spans="1:16" ht="15">
      <c r="A1040" s="16" t="s">
        <v>368</v>
      </c>
      <c r="B1040" s="16" t="s">
        <v>195</v>
      </c>
      <c r="C1040" s="16" t="s">
        <v>369</v>
      </c>
      <c r="D1040" s="16" t="s">
        <v>168</v>
      </c>
      <c r="E1040" s="16" t="s">
        <v>370</v>
      </c>
      <c r="F1040" s="16" t="s">
        <v>131</v>
      </c>
      <c r="G1040" s="16" t="s">
        <v>124</v>
      </c>
      <c r="H1040" t="s">
        <v>846</v>
      </c>
      <c r="I1040" s="16" t="s">
        <v>85</v>
      </c>
      <c r="J1040" s="17" t="s">
        <v>85</v>
      </c>
      <c r="K1040" s="18">
        <v>32836</v>
      </c>
      <c r="L1040" s="16" t="s">
        <v>98</v>
      </c>
      <c r="M1040" s="19">
        <v>1426</v>
      </c>
      <c r="N1040" s="21"/>
      <c r="O1040" s="36">
        <v>84000000</v>
      </c>
      <c r="P1040" s="63">
        <f>[1]!EUROCONVERT(O1040,"ITL","EUR")</f>
        <v>43382.38</v>
      </c>
    </row>
    <row r="1041" spans="1:16" ht="15">
      <c r="A1041" s="16" t="s">
        <v>368</v>
      </c>
      <c r="B1041" s="16" t="s">
        <v>195</v>
      </c>
      <c r="C1041" s="16" t="s">
        <v>369</v>
      </c>
      <c r="D1041" s="16" t="s">
        <v>169</v>
      </c>
      <c r="E1041" s="16" t="s">
        <v>370</v>
      </c>
      <c r="F1041" s="16" t="s">
        <v>131</v>
      </c>
      <c r="G1041" s="16" t="s">
        <v>124</v>
      </c>
      <c r="H1041" t="s">
        <v>846</v>
      </c>
      <c r="I1041" s="16" t="s">
        <v>85</v>
      </c>
      <c r="J1041" s="17" t="s">
        <v>85</v>
      </c>
      <c r="K1041" s="18">
        <v>32836</v>
      </c>
      <c r="L1041" s="16" t="s">
        <v>98</v>
      </c>
      <c r="M1041" s="19">
        <v>1425</v>
      </c>
      <c r="N1041" s="21"/>
      <c r="O1041" s="36">
        <v>84000000</v>
      </c>
      <c r="P1041" s="63">
        <f>[1]!EUROCONVERT(O1041,"ITL","EUR")</f>
        <v>43382.38</v>
      </c>
    </row>
    <row r="1042" spans="1:16" ht="15">
      <c r="A1042" s="16" t="s">
        <v>368</v>
      </c>
      <c r="B1042" s="16" t="s">
        <v>180</v>
      </c>
      <c r="C1042" s="16" t="s">
        <v>369</v>
      </c>
      <c r="D1042" s="16" t="s">
        <v>222</v>
      </c>
      <c r="E1042" s="16" t="s">
        <v>370</v>
      </c>
      <c r="F1042" s="16" t="s">
        <v>131</v>
      </c>
      <c r="G1042" s="16" t="s">
        <v>124</v>
      </c>
      <c r="H1042" t="s">
        <v>846</v>
      </c>
      <c r="I1042" s="16" t="s">
        <v>85</v>
      </c>
      <c r="J1042" s="17" t="s">
        <v>85</v>
      </c>
      <c r="K1042" s="18">
        <v>32836</v>
      </c>
      <c r="L1042" s="16" t="s">
        <v>98</v>
      </c>
      <c r="M1042" s="19">
        <v>1340</v>
      </c>
      <c r="N1042" s="21"/>
      <c r="O1042" s="36">
        <v>126000000</v>
      </c>
      <c r="P1042" s="63">
        <f>[1]!EUROCONVERT(O1042,"ITL","EUR")</f>
        <v>65073.57</v>
      </c>
    </row>
    <row r="1043" spans="1:16" ht="15">
      <c r="A1043" s="16" t="s">
        <v>368</v>
      </c>
      <c r="B1043" s="16" t="s">
        <v>184</v>
      </c>
      <c r="C1043" s="16" t="s">
        <v>369</v>
      </c>
      <c r="D1043" s="16" t="s">
        <v>220</v>
      </c>
      <c r="E1043" s="16" t="s">
        <v>370</v>
      </c>
      <c r="F1043" s="16" t="s">
        <v>131</v>
      </c>
      <c r="G1043" s="16" t="s">
        <v>124</v>
      </c>
      <c r="H1043" t="s">
        <v>846</v>
      </c>
      <c r="I1043" s="16" t="s">
        <v>85</v>
      </c>
      <c r="J1043" s="17" t="s">
        <v>85</v>
      </c>
      <c r="K1043" s="18">
        <v>32836</v>
      </c>
      <c r="L1043" s="16" t="s">
        <v>98</v>
      </c>
      <c r="M1043" s="19">
        <v>1399</v>
      </c>
      <c r="N1043" s="21"/>
      <c r="O1043" s="36">
        <v>154000000</v>
      </c>
      <c r="P1043" s="63">
        <f>[1]!EUROCONVERT(O1043,"ITL","EUR")</f>
        <v>79534.36</v>
      </c>
    </row>
    <row r="1044" spans="1:16" ht="15">
      <c r="A1044" s="16" t="s">
        <v>368</v>
      </c>
      <c r="B1044" s="16" t="s">
        <v>188</v>
      </c>
      <c r="C1044" s="16" t="s">
        <v>369</v>
      </c>
      <c r="D1044" s="16" t="s">
        <v>239</v>
      </c>
      <c r="E1044" s="16" t="s">
        <v>370</v>
      </c>
      <c r="F1044" s="16" t="s">
        <v>131</v>
      </c>
      <c r="G1044" s="16" t="s">
        <v>124</v>
      </c>
      <c r="H1044" t="s">
        <v>846</v>
      </c>
      <c r="I1044" s="16" t="s">
        <v>85</v>
      </c>
      <c r="J1044" s="17" t="s">
        <v>85</v>
      </c>
      <c r="K1044" s="18">
        <v>32836</v>
      </c>
      <c r="L1044" s="16" t="s">
        <v>98</v>
      </c>
      <c r="M1044" s="19">
        <v>1397</v>
      </c>
      <c r="N1044" s="21"/>
      <c r="O1044" s="36">
        <v>126000000</v>
      </c>
      <c r="P1044" s="63">
        <f>[1]!EUROCONVERT(O1044,"ITL","EUR")</f>
        <v>65073.57</v>
      </c>
    </row>
    <row r="1045" spans="1:16" ht="15">
      <c r="A1045" s="16" t="s">
        <v>368</v>
      </c>
      <c r="B1045" s="16" t="s">
        <v>188</v>
      </c>
      <c r="C1045" s="16" t="s">
        <v>369</v>
      </c>
      <c r="D1045" s="16" t="s">
        <v>241</v>
      </c>
      <c r="E1045" s="16" t="s">
        <v>370</v>
      </c>
      <c r="F1045" s="16" t="s">
        <v>131</v>
      </c>
      <c r="G1045" s="16" t="s">
        <v>124</v>
      </c>
      <c r="H1045" t="s">
        <v>846</v>
      </c>
      <c r="I1045" s="16" t="s">
        <v>85</v>
      </c>
      <c r="J1045" s="17" t="s">
        <v>85</v>
      </c>
      <c r="K1045" s="18">
        <v>32836</v>
      </c>
      <c r="L1045" s="16" t="s">
        <v>98</v>
      </c>
      <c r="M1045" s="19">
        <v>1396</v>
      </c>
      <c r="N1045" s="21"/>
      <c r="O1045" s="36">
        <v>154000000</v>
      </c>
      <c r="P1045" s="63">
        <f>[1]!EUROCONVERT(O1045,"ITL","EUR")</f>
        <v>79534.36</v>
      </c>
    </row>
    <row r="1046" spans="1:16" ht="15">
      <c r="A1046" s="16" t="s">
        <v>368</v>
      </c>
      <c r="B1046" s="16" t="s">
        <v>126</v>
      </c>
      <c r="C1046" s="16" t="s">
        <v>369</v>
      </c>
      <c r="D1046" s="16" t="s">
        <v>243</v>
      </c>
      <c r="E1046" s="16" t="s">
        <v>370</v>
      </c>
      <c r="F1046" s="16" t="s">
        <v>131</v>
      </c>
      <c r="G1046" s="16" t="s">
        <v>124</v>
      </c>
      <c r="H1046" t="s">
        <v>846</v>
      </c>
      <c r="I1046" s="16" t="s">
        <v>85</v>
      </c>
      <c r="J1046" s="17" t="s">
        <v>85</v>
      </c>
      <c r="K1046" s="18">
        <v>32836</v>
      </c>
      <c r="L1046" s="16" t="s">
        <v>98</v>
      </c>
      <c r="M1046" s="19">
        <v>1395</v>
      </c>
      <c r="N1046" s="21"/>
      <c r="O1046" s="36">
        <v>126000000</v>
      </c>
      <c r="P1046" s="63">
        <f>[1]!EUROCONVERT(O1046,"ITL","EUR")</f>
        <v>65073.57</v>
      </c>
    </row>
    <row r="1047" spans="1:16" ht="15">
      <c r="A1047" s="16" t="s">
        <v>368</v>
      </c>
      <c r="B1047" s="16" t="s">
        <v>126</v>
      </c>
      <c r="C1047" s="16" t="s">
        <v>369</v>
      </c>
      <c r="D1047" s="16" t="s">
        <v>240</v>
      </c>
      <c r="E1047" s="16" t="s">
        <v>370</v>
      </c>
      <c r="F1047" s="16" t="s">
        <v>131</v>
      </c>
      <c r="G1047" s="16" t="s">
        <v>124</v>
      </c>
      <c r="H1047" t="s">
        <v>846</v>
      </c>
      <c r="I1047" s="16" t="s">
        <v>85</v>
      </c>
      <c r="J1047" s="17" t="s">
        <v>85</v>
      </c>
      <c r="K1047" s="18">
        <v>32836</v>
      </c>
      <c r="L1047" s="16" t="s">
        <v>98</v>
      </c>
      <c r="M1047" s="19">
        <v>1394</v>
      </c>
      <c r="N1047" s="21"/>
      <c r="O1047" s="36">
        <v>126000000</v>
      </c>
      <c r="P1047" s="63">
        <f>[1]!EUROCONVERT(O1047,"ITL","EUR")</f>
        <v>65073.57</v>
      </c>
    </row>
    <row r="1048" spans="1:16" ht="15">
      <c r="A1048" s="16" t="s">
        <v>368</v>
      </c>
      <c r="B1048" s="16" t="s">
        <v>126</v>
      </c>
      <c r="C1048" s="16" t="s">
        <v>369</v>
      </c>
      <c r="D1048" s="16" t="s">
        <v>237</v>
      </c>
      <c r="E1048" s="16" t="s">
        <v>370</v>
      </c>
      <c r="F1048" s="16" t="s">
        <v>131</v>
      </c>
      <c r="G1048" s="16" t="s">
        <v>124</v>
      </c>
      <c r="H1048" t="s">
        <v>846</v>
      </c>
      <c r="I1048" s="16" t="s">
        <v>85</v>
      </c>
      <c r="J1048" s="17" t="s">
        <v>85</v>
      </c>
      <c r="K1048" s="18">
        <v>32836</v>
      </c>
      <c r="L1048" s="16" t="s">
        <v>98</v>
      </c>
      <c r="M1048" s="19">
        <v>1393</v>
      </c>
      <c r="N1048" s="21"/>
      <c r="O1048" s="36">
        <v>154000000</v>
      </c>
      <c r="P1048" s="63">
        <f>[1]!EUROCONVERT(O1048,"ITL","EUR")</f>
        <v>79534.36</v>
      </c>
    </row>
    <row r="1049" spans="1:16" ht="15">
      <c r="A1049" s="16" t="s">
        <v>368</v>
      </c>
      <c r="B1049" s="16" t="s">
        <v>85</v>
      </c>
      <c r="C1049" s="16" t="s">
        <v>369</v>
      </c>
      <c r="D1049" s="16" t="s">
        <v>85</v>
      </c>
      <c r="E1049" s="16" t="s">
        <v>370</v>
      </c>
      <c r="F1049" s="16" t="s">
        <v>131</v>
      </c>
      <c r="G1049" s="16" t="s">
        <v>124</v>
      </c>
      <c r="H1049" t="s">
        <v>846</v>
      </c>
      <c r="I1049" s="16" t="s">
        <v>85</v>
      </c>
      <c r="J1049" s="17" t="s">
        <v>85</v>
      </c>
      <c r="K1049" s="18">
        <v>32836</v>
      </c>
      <c r="L1049" s="16" t="s">
        <v>98</v>
      </c>
      <c r="M1049" s="19">
        <v>1392</v>
      </c>
      <c r="N1049" s="21"/>
      <c r="O1049" s="36">
        <v>126000000</v>
      </c>
      <c r="P1049" s="63">
        <f>[1]!EUROCONVERT(O1049,"ITL","EUR")</f>
        <v>65073.57</v>
      </c>
    </row>
    <row r="1050" spans="1:16" ht="15">
      <c r="A1050" s="16" t="s">
        <v>368</v>
      </c>
      <c r="B1050" s="16" t="s">
        <v>196</v>
      </c>
      <c r="C1050" s="16" t="s">
        <v>369</v>
      </c>
      <c r="D1050" s="16" t="s">
        <v>151</v>
      </c>
      <c r="E1050" s="16" t="s">
        <v>370</v>
      </c>
      <c r="F1050" s="16" t="s">
        <v>131</v>
      </c>
      <c r="G1050" s="16" t="s">
        <v>124</v>
      </c>
      <c r="H1050" t="s">
        <v>846</v>
      </c>
      <c r="I1050" s="16" t="s">
        <v>85</v>
      </c>
      <c r="J1050" s="17" t="s">
        <v>85</v>
      </c>
      <c r="K1050" s="18">
        <v>32836</v>
      </c>
      <c r="L1050" s="16" t="s">
        <v>98</v>
      </c>
      <c r="M1050" s="19">
        <v>1391</v>
      </c>
      <c r="N1050" s="21"/>
      <c r="O1050" s="36">
        <v>126000000</v>
      </c>
      <c r="P1050" s="63">
        <f>[1]!EUROCONVERT(O1050,"ITL","EUR")</f>
        <v>65073.57</v>
      </c>
    </row>
    <row r="1051" spans="1:16" ht="15">
      <c r="A1051" s="16" t="s">
        <v>368</v>
      </c>
      <c r="B1051" s="16" t="s">
        <v>196</v>
      </c>
      <c r="C1051" s="16" t="s">
        <v>369</v>
      </c>
      <c r="D1051" s="16" t="s">
        <v>154</v>
      </c>
      <c r="E1051" s="16" t="s">
        <v>370</v>
      </c>
      <c r="F1051" s="16" t="s">
        <v>131</v>
      </c>
      <c r="G1051" s="16" t="s">
        <v>124</v>
      </c>
      <c r="H1051" t="s">
        <v>846</v>
      </c>
      <c r="I1051" s="16" t="s">
        <v>85</v>
      </c>
      <c r="J1051" s="17" t="s">
        <v>85</v>
      </c>
      <c r="K1051" s="18">
        <v>32836</v>
      </c>
      <c r="L1051" s="16" t="s">
        <v>98</v>
      </c>
      <c r="M1051" s="19">
        <v>1390</v>
      </c>
      <c r="N1051" s="21"/>
      <c r="O1051" s="36">
        <v>154000000</v>
      </c>
      <c r="P1051" s="63">
        <f>[1]!EUROCONVERT(O1051,"ITL","EUR")</f>
        <v>79534.36</v>
      </c>
    </row>
    <row r="1052" spans="1:16" ht="15">
      <c r="A1052" s="16" t="s">
        <v>368</v>
      </c>
      <c r="B1052" s="16" t="s">
        <v>195</v>
      </c>
      <c r="C1052" s="16" t="s">
        <v>369</v>
      </c>
      <c r="D1052" s="16" t="s">
        <v>147</v>
      </c>
      <c r="E1052" s="16" t="s">
        <v>370</v>
      </c>
      <c r="F1052" s="16" t="s">
        <v>131</v>
      </c>
      <c r="G1052" s="16" t="s">
        <v>124</v>
      </c>
      <c r="H1052" t="s">
        <v>846</v>
      </c>
      <c r="I1052" s="16" t="s">
        <v>85</v>
      </c>
      <c r="J1052" s="17" t="s">
        <v>85</v>
      </c>
      <c r="K1052" s="18">
        <v>32836</v>
      </c>
      <c r="L1052" s="16" t="s">
        <v>98</v>
      </c>
      <c r="M1052" s="19">
        <v>1389</v>
      </c>
      <c r="N1052" s="21"/>
      <c r="O1052" s="36">
        <v>126000000</v>
      </c>
      <c r="P1052" s="63">
        <f>[1]!EUROCONVERT(O1052,"ITL","EUR")</f>
        <v>65073.57</v>
      </c>
    </row>
    <row r="1053" spans="1:16" ht="15">
      <c r="A1053" s="16" t="s">
        <v>368</v>
      </c>
      <c r="B1053" s="16" t="s">
        <v>195</v>
      </c>
      <c r="C1053" s="16" t="s">
        <v>369</v>
      </c>
      <c r="D1053" s="16" t="s">
        <v>152</v>
      </c>
      <c r="E1053" s="16" t="s">
        <v>370</v>
      </c>
      <c r="F1053" s="16" t="s">
        <v>131</v>
      </c>
      <c r="G1053" s="16" t="s">
        <v>124</v>
      </c>
      <c r="H1053" t="s">
        <v>846</v>
      </c>
      <c r="I1053" s="16" t="s">
        <v>85</v>
      </c>
      <c r="J1053" s="17" t="s">
        <v>85</v>
      </c>
      <c r="K1053" s="18">
        <v>32836</v>
      </c>
      <c r="L1053" s="16" t="s">
        <v>98</v>
      </c>
      <c r="M1053" s="19">
        <v>1388</v>
      </c>
      <c r="N1053" s="21"/>
      <c r="O1053" s="36">
        <v>140000000</v>
      </c>
      <c r="P1053" s="63">
        <f>[1]!EUROCONVERT(O1053,"ITL","EUR")</f>
        <v>72303.97</v>
      </c>
    </row>
    <row r="1054" spans="1:16" ht="15">
      <c r="A1054" s="16" t="s">
        <v>368</v>
      </c>
      <c r="B1054" s="16" t="s">
        <v>195</v>
      </c>
      <c r="C1054" s="16" t="s">
        <v>369</v>
      </c>
      <c r="D1054" s="16" t="s">
        <v>153</v>
      </c>
      <c r="E1054" s="16" t="s">
        <v>370</v>
      </c>
      <c r="F1054" s="16" t="s">
        <v>131</v>
      </c>
      <c r="G1054" s="16" t="s">
        <v>124</v>
      </c>
      <c r="H1054" t="s">
        <v>846</v>
      </c>
      <c r="I1054" s="16" t="s">
        <v>85</v>
      </c>
      <c r="J1054" s="17" t="s">
        <v>85</v>
      </c>
      <c r="K1054" s="18">
        <v>32836</v>
      </c>
      <c r="L1054" s="16" t="s">
        <v>98</v>
      </c>
      <c r="M1054" s="19">
        <v>1387</v>
      </c>
      <c r="N1054" s="21"/>
      <c r="O1054" s="36">
        <v>154000000</v>
      </c>
      <c r="P1054" s="63">
        <f>[1]!EUROCONVERT(O1054,"ITL","EUR")</f>
        <v>79534.36</v>
      </c>
    </row>
    <row r="1055" spans="1:16" ht="15">
      <c r="A1055" s="16" t="s">
        <v>368</v>
      </c>
      <c r="B1055" s="16" t="s">
        <v>106</v>
      </c>
      <c r="C1055" s="16" t="s">
        <v>369</v>
      </c>
      <c r="D1055" s="16" t="s">
        <v>122</v>
      </c>
      <c r="E1055" s="16" t="s">
        <v>370</v>
      </c>
      <c r="F1055" s="16" t="s">
        <v>131</v>
      </c>
      <c r="G1055" s="16" t="s">
        <v>124</v>
      </c>
      <c r="H1055" t="s">
        <v>846</v>
      </c>
      <c r="I1055" s="16" t="s">
        <v>85</v>
      </c>
      <c r="J1055" s="17" t="s">
        <v>85</v>
      </c>
      <c r="K1055" s="18">
        <v>32836</v>
      </c>
      <c r="L1055" s="16" t="s">
        <v>98</v>
      </c>
      <c r="M1055" s="19">
        <v>1386</v>
      </c>
      <c r="N1055" s="21"/>
      <c r="O1055" s="36">
        <v>84000000</v>
      </c>
      <c r="P1055" s="63">
        <f>[1]!EUROCONVERT(O1055,"ITL","EUR")</f>
        <v>43382.38</v>
      </c>
    </row>
    <row r="1056" spans="1:16" ht="15">
      <c r="A1056" s="16" t="s">
        <v>368</v>
      </c>
      <c r="B1056" s="16" t="s">
        <v>106</v>
      </c>
      <c r="C1056" s="16" t="s">
        <v>369</v>
      </c>
      <c r="D1056" s="16" t="s">
        <v>160</v>
      </c>
      <c r="E1056" s="16" t="s">
        <v>370</v>
      </c>
      <c r="F1056" s="16" t="s">
        <v>131</v>
      </c>
      <c r="G1056" s="16" t="s">
        <v>124</v>
      </c>
      <c r="H1056" t="s">
        <v>846</v>
      </c>
      <c r="I1056" s="16" t="s">
        <v>85</v>
      </c>
      <c r="J1056" s="17" t="s">
        <v>85</v>
      </c>
      <c r="K1056" s="18">
        <v>32836</v>
      </c>
      <c r="L1056" s="16" t="s">
        <v>98</v>
      </c>
      <c r="M1056" s="19">
        <v>1385</v>
      </c>
      <c r="N1056" s="21"/>
      <c r="O1056" s="36">
        <v>112000000</v>
      </c>
      <c r="P1056" s="63">
        <f>[1]!EUROCONVERT(O1056,"ITL","EUR")</f>
        <v>57843.17</v>
      </c>
    </row>
    <row r="1057" spans="1:16" ht="15">
      <c r="A1057" s="16" t="s">
        <v>368</v>
      </c>
      <c r="B1057" s="16" t="s">
        <v>184</v>
      </c>
      <c r="C1057" s="16" t="s">
        <v>369</v>
      </c>
      <c r="D1057" s="16" t="s">
        <v>216</v>
      </c>
      <c r="E1057" s="16" t="s">
        <v>370</v>
      </c>
      <c r="F1057" s="16" t="s">
        <v>131</v>
      </c>
      <c r="G1057" s="16" t="s">
        <v>124</v>
      </c>
      <c r="H1057" t="s">
        <v>846</v>
      </c>
      <c r="I1057" s="16" t="s">
        <v>85</v>
      </c>
      <c r="J1057" s="17" t="s">
        <v>85</v>
      </c>
      <c r="K1057" s="18">
        <v>32836</v>
      </c>
      <c r="L1057" s="16" t="s">
        <v>98</v>
      </c>
      <c r="M1057" s="19">
        <v>1400</v>
      </c>
      <c r="N1057" s="21"/>
      <c r="O1057" s="36">
        <v>126000000</v>
      </c>
      <c r="P1057" s="63">
        <f>[1]!EUROCONVERT(O1057,"ITL","EUR")</f>
        <v>65073.57</v>
      </c>
    </row>
    <row r="1058" spans="1:17" s="81" customFormat="1" ht="16.5">
      <c r="A1058" s="20" t="s">
        <v>371</v>
      </c>
      <c r="B1058" s="20"/>
      <c r="C1058" s="20"/>
      <c r="D1058" s="20"/>
      <c r="E1058" s="20"/>
      <c r="F1058" s="20"/>
      <c r="G1058" s="20"/>
      <c r="H1058" s="20"/>
      <c r="I1058" s="20"/>
      <c r="J1058" s="87"/>
      <c r="K1058" s="88"/>
      <c r="L1058" s="20"/>
      <c r="M1058" s="89"/>
      <c r="N1058" s="90"/>
      <c r="O1058" s="179">
        <f>SUBTOTAL(9,O1006:O1057)</f>
        <v>5726000000</v>
      </c>
      <c r="P1058" s="83">
        <f>[1]!EUROCONVERT(O1058,"ITL","EUR")</f>
        <v>2957232.2</v>
      </c>
      <c r="Q1058" s="163"/>
    </row>
    <row r="1059" spans="1:16" ht="15">
      <c r="A1059" s="8" t="s">
        <v>368</v>
      </c>
      <c r="B1059" s="8" t="s">
        <v>106</v>
      </c>
      <c r="C1059" s="8" t="s">
        <v>369</v>
      </c>
      <c r="D1059" s="8" t="s">
        <v>192</v>
      </c>
      <c r="E1059" s="8" t="s">
        <v>370</v>
      </c>
      <c r="F1059" s="8" t="s">
        <v>108</v>
      </c>
      <c r="G1059" s="8" t="s">
        <v>375</v>
      </c>
      <c r="H1059" t="s">
        <v>846</v>
      </c>
      <c r="I1059" s="8" t="s">
        <v>85</v>
      </c>
      <c r="J1059" s="10" t="s">
        <v>85</v>
      </c>
      <c r="K1059" s="11">
        <v>32836</v>
      </c>
      <c r="L1059" s="8" t="s">
        <v>98</v>
      </c>
      <c r="M1059" s="12">
        <v>1351</v>
      </c>
      <c r="N1059" s="13"/>
      <c r="O1059" s="14">
        <v>10670000</v>
      </c>
      <c r="P1059" s="63">
        <f>[1]!EUROCONVERT(O1059,"ITL","EUR")</f>
        <v>5510.6</v>
      </c>
    </row>
    <row r="1060" spans="1:16" ht="15">
      <c r="A1060" s="8" t="s">
        <v>368</v>
      </c>
      <c r="B1060" s="8" t="s">
        <v>106</v>
      </c>
      <c r="C1060" s="8" t="s">
        <v>369</v>
      </c>
      <c r="D1060" s="8" t="s">
        <v>185</v>
      </c>
      <c r="E1060" s="8" t="s">
        <v>370</v>
      </c>
      <c r="F1060" s="8" t="s">
        <v>108</v>
      </c>
      <c r="G1060" s="8" t="s">
        <v>375</v>
      </c>
      <c r="H1060" t="s">
        <v>846</v>
      </c>
      <c r="I1060" s="8" t="s">
        <v>85</v>
      </c>
      <c r="J1060" s="10" t="s">
        <v>85</v>
      </c>
      <c r="K1060" s="11">
        <v>32836</v>
      </c>
      <c r="L1060" s="8" t="s">
        <v>98</v>
      </c>
      <c r="M1060" s="12">
        <v>1358</v>
      </c>
      <c r="N1060" s="13"/>
      <c r="O1060" s="14">
        <v>9700000</v>
      </c>
      <c r="P1060" s="63">
        <f>[1]!EUROCONVERT(O1060,"ITL","EUR")</f>
        <v>5009.63</v>
      </c>
    </row>
    <row r="1061" spans="1:16" ht="15">
      <c r="A1061" s="8" t="s">
        <v>368</v>
      </c>
      <c r="B1061" s="8" t="s">
        <v>267</v>
      </c>
      <c r="C1061" s="8" t="s">
        <v>369</v>
      </c>
      <c r="D1061" s="8" t="s">
        <v>315</v>
      </c>
      <c r="E1061" s="8" t="s">
        <v>370</v>
      </c>
      <c r="F1061" s="8" t="s">
        <v>108</v>
      </c>
      <c r="G1061" s="8" t="s">
        <v>375</v>
      </c>
      <c r="H1061" t="s">
        <v>846</v>
      </c>
      <c r="I1061" s="8" t="s">
        <v>85</v>
      </c>
      <c r="J1061" s="10" t="s">
        <v>85</v>
      </c>
      <c r="K1061" s="11">
        <v>32836</v>
      </c>
      <c r="L1061" s="8" t="s">
        <v>98</v>
      </c>
      <c r="M1061" s="12">
        <v>1404</v>
      </c>
      <c r="N1061" s="13"/>
      <c r="O1061" s="14">
        <v>13200000</v>
      </c>
      <c r="P1061" s="63">
        <f>[1]!EUROCONVERT(O1061,"ITL","EUR")</f>
        <v>6817.23</v>
      </c>
    </row>
    <row r="1062" spans="1:16" ht="15">
      <c r="A1062" s="8" t="s">
        <v>368</v>
      </c>
      <c r="B1062" s="8" t="s">
        <v>267</v>
      </c>
      <c r="C1062" s="8" t="s">
        <v>369</v>
      </c>
      <c r="D1062" s="8" t="s">
        <v>305</v>
      </c>
      <c r="E1062" s="8" t="s">
        <v>370</v>
      </c>
      <c r="F1062" s="8" t="s">
        <v>108</v>
      </c>
      <c r="G1062" s="8" t="s">
        <v>375</v>
      </c>
      <c r="H1062" t="s">
        <v>846</v>
      </c>
      <c r="I1062" s="8" t="s">
        <v>85</v>
      </c>
      <c r="J1062" s="10" t="s">
        <v>85</v>
      </c>
      <c r="K1062" s="11">
        <v>32836</v>
      </c>
      <c r="L1062" s="8" t="s">
        <v>98</v>
      </c>
      <c r="M1062" s="12">
        <v>1403</v>
      </c>
      <c r="N1062" s="13"/>
      <c r="O1062" s="14">
        <v>13200000</v>
      </c>
      <c r="P1062" s="63">
        <f>[1]!EUROCONVERT(O1062,"ITL","EUR")</f>
        <v>6817.23</v>
      </c>
    </row>
    <row r="1063" spans="1:16" ht="15">
      <c r="A1063" s="8" t="s">
        <v>368</v>
      </c>
      <c r="B1063" s="8" t="s">
        <v>267</v>
      </c>
      <c r="C1063" s="8" t="s">
        <v>369</v>
      </c>
      <c r="D1063" s="8" t="s">
        <v>313</v>
      </c>
      <c r="E1063" s="8" t="s">
        <v>370</v>
      </c>
      <c r="F1063" s="8" t="s">
        <v>108</v>
      </c>
      <c r="G1063" s="8" t="s">
        <v>375</v>
      </c>
      <c r="H1063" t="s">
        <v>846</v>
      </c>
      <c r="I1063" s="8" t="s">
        <v>85</v>
      </c>
      <c r="J1063" s="10" t="s">
        <v>85</v>
      </c>
      <c r="K1063" s="11">
        <v>32836</v>
      </c>
      <c r="L1063" s="8" t="s">
        <v>98</v>
      </c>
      <c r="M1063" s="12">
        <v>1402</v>
      </c>
      <c r="N1063" s="13"/>
      <c r="O1063" s="14">
        <v>18480000</v>
      </c>
      <c r="P1063" s="63">
        <f>[1]!EUROCONVERT(O1063,"ITL","EUR")</f>
        <v>9544.12</v>
      </c>
    </row>
    <row r="1064" spans="1:16" ht="15">
      <c r="A1064" s="8" t="s">
        <v>368</v>
      </c>
      <c r="B1064" s="8" t="s">
        <v>267</v>
      </c>
      <c r="C1064" s="8" t="s">
        <v>369</v>
      </c>
      <c r="D1064" s="8" t="s">
        <v>307</v>
      </c>
      <c r="E1064" s="8" t="s">
        <v>370</v>
      </c>
      <c r="F1064" s="8" t="s">
        <v>108</v>
      </c>
      <c r="G1064" s="8" t="s">
        <v>375</v>
      </c>
      <c r="H1064" t="s">
        <v>846</v>
      </c>
      <c r="I1064" s="8" t="s">
        <v>85</v>
      </c>
      <c r="J1064" s="10" t="s">
        <v>85</v>
      </c>
      <c r="K1064" s="11">
        <v>32836</v>
      </c>
      <c r="L1064" s="8" t="s">
        <v>98</v>
      </c>
      <c r="M1064" s="12">
        <v>1401</v>
      </c>
      <c r="N1064" s="13"/>
      <c r="O1064" s="14">
        <v>17160000</v>
      </c>
      <c r="P1064" s="63">
        <f>[1]!EUROCONVERT(O1064,"ITL","EUR")</f>
        <v>8862.4</v>
      </c>
    </row>
    <row r="1065" spans="1:16" ht="15">
      <c r="A1065" s="8" t="s">
        <v>368</v>
      </c>
      <c r="B1065" s="8" t="s">
        <v>106</v>
      </c>
      <c r="C1065" s="8" t="s">
        <v>369</v>
      </c>
      <c r="D1065" s="8" t="s">
        <v>183</v>
      </c>
      <c r="E1065" s="8" t="s">
        <v>370</v>
      </c>
      <c r="F1065" s="8" t="s">
        <v>108</v>
      </c>
      <c r="G1065" s="8" t="s">
        <v>375</v>
      </c>
      <c r="H1065" t="s">
        <v>846</v>
      </c>
      <c r="I1065" s="8" t="s">
        <v>85</v>
      </c>
      <c r="J1065" s="10" t="s">
        <v>85</v>
      </c>
      <c r="K1065" s="11">
        <v>32836</v>
      </c>
      <c r="L1065" s="8" t="s">
        <v>98</v>
      </c>
      <c r="M1065" s="12">
        <v>1365</v>
      </c>
      <c r="N1065" s="13"/>
      <c r="O1065" s="14">
        <v>9700000</v>
      </c>
      <c r="P1065" s="63">
        <f>[1]!EUROCONVERT(O1065,"ITL","EUR")</f>
        <v>5009.63</v>
      </c>
    </row>
    <row r="1066" spans="1:16" ht="15">
      <c r="A1066" s="8" t="s">
        <v>368</v>
      </c>
      <c r="B1066" s="8" t="s">
        <v>106</v>
      </c>
      <c r="C1066" s="8" t="s">
        <v>369</v>
      </c>
      <c r="D1066" s="8" t="s">
        <v>184</v>
      </c>
      <c r="E1066" s="8" t="s">
        <v>370</v>
      </c>
      <c r="F1066" s="8" t="s">
        <v>108</v>
      </c>
      <c r="G1066" s="8" t="s">
        <v>375</v>
      </c>
      <c r="H1066" t="s">
        <v>846</v>
      </c>
      <c r="I1066" s="8" t="s">
        <v>85</v>
      </c>
      <c r="J1066" s="10" t="s">
        <v>85</v>
      </c>
      <c r="K1066" s="11">
        <v>32836</v>
      </c>
      <c r="L1066" s="8" t="s">
        <v>98</v>
      </c>
      <c r="M1066" s="12">
        <v>1363</v>
      </c>
      <c r="N1066" s="13"/>
      <c r="O1066" s="14">
        <v>9700000</v>
      </c>
      <c r="P1066" s="63">
        <f>[1]!EUROCONVERT(O1066,"ITL","EUR")</f>
        <v>5009.63</v>
      </c>
    </row>
    <row r="1067" spans="1:16" ht="15">
      <c r="A1067" s="8" t="s">
        <v>368</v>
      </c>
      <c r="B1067" s="8" t="s">
        <v>106</v>
      </c>
      <c r="C1067" s="8" t="s">
        <v>369</v>
      </c>
      <c r="D1067" s="8" t="s">
        <v>126</v>
      </c>
      <c r="E1067" s="8" t="s">
        <v>370</v>
      </c>
      <c r="F1067" s="8" t="s">
        <v>108</v>
      </c>
      <c r="G1067" s="8" t="s">
        <v>375</v>
      </c>
      <c r="H1067" t="s">
        <v>846</v>
      </c>
      <c r="I1067" s="8" t="s">
        <v>85</v>
      </c>
      <c r="J1067" s="10" t="s">
        <v>85</v>
      </c>
      <c r="K1067" s="11">
        <v>32836</v>
      </c>
      <c r="L1067" s="8" t="s">
        <v>98</v>
      </c>
      <c r="M1067" s="12">
        <v>1361</v>
      </c>
      <c r="N1067" s="13"/>
      <c r="O1067" s="14">
        <v>7760000</v>
      </c>
      <c r="P1067" s="63">
        <f>[1]!EUROCONVERT(O1067,"ITL","EUR")</f>
        <v>4007.71</v>
      </c>
    </row>
    <row r="1068" spans="1:16" ht="15">
      <c r="A1068" s="8" t="s">
        <v>368</v>
      </c>
      <c r="B1068" s="8" t="s">
        <v>106</v>
      </c>
      <c r="C1068" s="8" t="s">
        <v>369</v>
      </c>
      <c r="D1068" s="8" t="s">
        <v>196</v>
      </c>
      <c r="E1068" s="8" t="s">
        <v>370</v>
      </c>
      <c r="F1068" s="8" t="s">
        <v>108</v>
      </c>
      <c r="G1068" s="8" t="s">
        <v>375</v>
      </c>
      <c r="H1068" t="s">
        <v>846</v>
      </c>
      <c r="I1068" s="8" t="s">
        <v>85</v>
      </c>
      <c r="J1068" s="10" t="s">
        <v>85</v>
      </c>
      <c r="K1068" s="11">
        <v>32836</v>
      </c>
      <c r="L1068" s="8" t="s">
        <v>98</v>
      </c>
      <c r="M1068" s="12">
        <v>1360</v>
      </c>
      <c r="N1068" s="13"/>
      <c r="O1068" s="14">
        <v>7760000</v>
      </c>
      <c r="P1068" s="63">
        <f>[1]!EUROCONVERT(O1068,"ITL","EUR")</f>
        <v>4007.71</v>
      </c>
    </row>
    <row r="1069" spans="1:16" ht="15">
      <c r="A1069" s="8" t="s">
        <v>368</v>
      </c>
      <c r="B1069" s="8" t="s">
        <v>106</v>
      </c>
      <c r="C1069" s="8" t="s">
        <v>369</v>
      </c>
      <c r="D1069" s="8" t="s">
        <v>195</v>
      </c>
      <c r="E1069" s="8" t="s">
        <v>370</v>
      </c>
      <c r="F1069" s="8" t="s">
        <v>108</v>
      </c>
      <c r="G1069" s="8" t="s">
        <v>375</v>
      </c>
      <c r="H1069" t="s">
        <v>846</v>
      </c>
      <c r="I1069" s="8" t="s">
        <v>85</v>
      </c>
      <c r="J1069" s="10" t="s">
        <v>85</v>
      </c>
      <c r="K1069" s="11">
        <v>32836</v>
      </c>
      <c r="L1069" s="8" t="s">
        <v>98</v>
      </c>
      <c r="M1069" s="12">
        <v>1359</v>
      </c>
      <c r="N1069" s="13"/>
      <c r="O1069" s="14">
        <v>9700000</v>
      </c>
      <c r="P1069" s="63">
        <f>[1]!EUROCONVERT(O1069,"ITL","EUR")</f>
        <v>5009.63</v>
      </c>
    </row>
    <row r="1070" spans="1:16" ht="15">
      <c r="A1070" s="8" t="s">
        <v>368</v>
      </c>
      <c r="B1070" s="8" t="s">
        <v>267</v>
      </c>
      <c r="C1070" s="8" t="s">
        <v>369</v>
      </c>
      <c r="D1070" s="8" t="s">
        <v>335</v>
      </c>
      <c r="E1070" s="8" t="s">
        <v>370</v>
      </c>
      <c r="F1070" s="8" t="s">
        <v>108</v>
      </c>
      <c r="G1070" s="8" t="s">
        <v>375</v>
      </c>
      <c r="H1070" t="s">
        <v>846</v>
      </c>
      <c r="I1070" s="8" t="s">
        <v>85</v>
      </c>
      <c r="J1070" s="10" t="s">
        <v>85</v>
      </c>
      <c r="K1070" s="11">
        <v>32836</v>
      </c>
      <c r="L1070" s="8" t="s">
        <v>98</v>
      </c>
      <c r="M1070" s="12">
        <v>1405</v>
      </c>
      <c r="N1070" s="13"/>
      <c r="O1070" s="14">
        <v>13200000</v>
      </c>
      <c r="P1070" s="63">
        <f>[1]!EUROCONVERT(O1070,"ITL","EUR")</f>
        <v>6817.23</v>
      </c>
    </row>
    <row r="1071" spans="1:16" ht="15">
      <c r="A1071" s="8" t="s">
        <v>368</v>
      </c>
      <c r="B1071" s="8" t="s">
        <v>106</v>
      </c>
      <c r="C1071" s="8" t="s">
        <v>369</v>
      </c>
      <c r="D1071" s="8" t="s">
        <v>181</v>
      </c>
      <c r="E1071" s="8" t="s">
        <v>370</v>
      </c>
      <c r="F1071" s="8" t="s">
        <v>108</v>
      </c>
      <c r="G1071" s="8" t="s">
        <v>375</v>
      </c>
      <c r="H1071" t="s">
        <v>846</v>
      </c>
      <c r="I1071" s="8" t="s">
        <v>85</v>
      </c>
      <c r="J1071" s="10" t="s">
        <v>85</v>
      </c>
      <c r="K1071" s="11">
        <v>32836</v>
      </c>
      <c r="L1071" s="8" t="s">
        <v>98</v>
      </c>
      <c r="M1071" s="12">
        <v>1357</v>
      </c>
      <c r="N1071" s="13"/>
      <c r="O1071" s="14">
        <v>9700000</v>
      </c>
      <c r="P1071" s="63">
        <f>[1]!EUROCONVERT(O1071,"ITL","EUR")</f>
        <v>5009.63</v>
      </c>
    </row>
    <row r="1072" spans="1:16" ht="15">
      <c r="A1072" s="8" t="s">
        <v>368</v>
      </c>
      <c r="B1072" s="8" t="s">
        <v>106</v>
      </c>
      <c r="C1072" s="8" t="s">
        <v>369</v>
      </c>
      <c r="D1072" s="8" t="s">
        <v>98</v>
      </c>
      <c r="E1072" s="8" t="s">
        <v>370</v>
      </c>
      <c r="F1072" s="8" t="s">
        <v>108</v>
      </c>
      <c r="G1072" s="8" t="s">
        <v>375</v>
      </c>
      <c r="H1072" t="s">
        <v>846</v>
      </c>
      <c r="I1072" s="8" t="s">
        <v>85</v>
      </c>
      <c r="J1072" s="10" t="s">
        <v>85</v>
      </c>
      <c r="K1072" s="11">
        <v>32836</v>
      </c>
      <c r="L1072" s="8" t="s">
        <v>98</v>
      </c>
      <c r="M1072" s="12">
        <v>1356</v>
      </c>
      <c r="N1072" s="13"/>
      <c r="O1072" s="14">
        <v>9700000</v>
      </c>
      <c r="P1072" s="63">
        <f>[1]!EUROCONVERT(O1072,"ITL","EUR")</f>
        <v>5009.63</v>
      </c>
    </row>
    <row r="1073" spans="1:16" ht="15">
      <c r="A1073" s="8" t="s">
        <v>368</v>
      </c>
      <c r="B1073" s="8" t="s">
        <v>106</v>
      </c>
      <c r="C1073" s="8" t="s">
        <v>369</v>
      </c>
      <c r="D1073" s="8" t="s">
        <v>194</v>
      </c>
      <c r="E1073" s="8" t="s">
        <v>370</v>
      </c>
      <c r="F1073" s="8" t="s">
        <v>108</v>
      </c>
      <c r="G1073" s="8" t="s">
        <v>375</v>
      </c>
      <c r="H1073" t="s">
        <v>846</v>
      </c>
      <c r="I1073" s="8" t="s">
        <v>85</v>
      </c>
      <c r="J1073" s="10" t="s">
        <v>85</v>
      </c>
      <c r="K1073" s="11">
        <v>32836</v>
      </c>
      <c r="L1073" s="8" t="s">
        <v>98</v>
      </c>
      <c r="M1073" s="12">
        <v>1355</v>
      </c>
      <c r="N1073" s="13"/>
      <c r="O1073" s="14">
        <v>9700000</v>
      </c>
      <c r="P1073" s="63">
        <f>[1]!EUROCONVERT(O1073,"ITL","EUR")</f>
        <v>5009.63</v>
      </c>
    </row>
    <row r="1074" spans="1:16" ht="15">
      <c r="A1074" s="8" t="s">
        <v>368</v>
      </c>
      <c r="B1074" s="8" t="s">
        <v>106</v>
      </c>
      <c r="C1074" s="8" t="s">
        <v>369</v>
      </c>
      <c r="D1074" s="8" t="s">
        <v>186</v>
      </c>
      <c r="E1074" s="8" t="s">
        <v>370</v>
      </c>
      <c r="F1074" s="8" t="s">
        <v>108</v>
      </c>
      <c r="G1074" s="8" t="s">
        <v>375</v>
      </c>
      <c r="H1074" t="s">
        <v>846</v>
      </c>
      <c r="I1074" s="8" t="s">
        <v>85</v>
      </c>
      <c r="J1074" s="10" t="s">
        <v>85</v>
      </c>
      <c r="K1074" s="11">
        <v>32836</v>
      </c>
      <c r="L1074" s="8" t="s">
        <v>98</v>
      </c>
      <c r="M1074" s="12">
        <v>1354</v>
      </c>
      <c r="N1074" s="13"/>
      <c r="O1074" s="14">
        <v>15520000</v>
      </c>
      <c r="P1074" s="63">
        <f>[1]!EUROCONVERT(O1074,"ITL","EUR")</f>
        <v>8015.41</v>
      </c>
    </row>
    <row r="1075" spans="1:16" ht="15">
      <c r="A1075" s="8" t="s">
        <v>368</v>
      </c>
      <c r="B1075" s="8" t="s">
        <v>267</v>
      </c>
      <c r="C1075" s="8" t="s">
        <v>369</v>
      </c>
      <c r="D1075" s="8" t="s">
        <v>344</v>
      </c>
      <c r="E1075" s="8" t="s">
        <v>370</v>
      </c>
      <c r="F1075" s="8" t="s">
        <v>108</v>
      </c>
      <c r="G1075" s="8" t="s">
        <v>375</v>
      </c>
      <c r="H1075" t="s">
        <v>846</v>
      </c>
      <c r="I1075" s="8" t="s">
        <v>85</v>
      </c>
      <c r="J1075" s="10" t="s">
        <v>85</v>
      </c>
      <c r="K1075" s="11">
        <v>32836</v>
      </c>
      <c r="L1075" s="8" t="s">
        <v>98</v>
      </c>
      <c r="M1075" s="12">
        <v>1406</v>
      </c>
      <c r="N1075" s="13"/>
      <c r="O1075" s="14">
        <v>13200000</v>
      </c>
      <c r="P1075" s="63">
        <f>[1]!EUROCONVERT(O1075,"ITL","EUR")</f>
        <v>6817.23</v>
      </c>
    </row>
    <row r="1076" spans="1:16" ht="15">
      <c r="A1076" s="8" t="s">
        <v>368</v>
      </c>
      <c r="B1076" s="8" t="s">
        <v>106</v>
      </c>
      <c r="C1076" s="8" t="s">
        <v>369</v>
      </c>
      <c r="D1076" s="8" t="s">
        <v>193</v>
      </c>
      <c r="E1076" s="8" t="s">
        <v>370</v>
      </c>
      <c r="F1076" s="8" t="s">
        <v>108</v>
      </c>
      <c r="G1076" s="8" t="s">
        <v>375</v>
      </c>
      <c r="H1076" t="s">
        <v>846</v>
      </c>
      <c r="I1076" s="8" t="s">
        <v>85</v>
      </c>
      <c r="J1076" s="10" t="s">
        <v>85</v>
      </c>
      <c r="K1076" s="11">
        <v>32836</v>
      </c>
      <c r="L1076" s="8" t="s">
        <v>98</v>
      </c>
      <c r="M1076" s="12">
        <v>1352</v>
      </c>
      <c r="N1076" s="13"/>
      <c r="O1076" s="14">
        <v>10670000</v>
      </c>
      <c r="P1076" s="63">
        <f>[1]!EUROCONVERT(O1076,"ITL","EUR")</f>
        <v>5510.6</v>
      </c>
    </row>
    <row r="1077" spans="1:16" ht="15">
      <c r="A1077" s="8" t="s">
        <v>368</v>
      </c>
      <c r="B1077" s="8" t="s">
        <v>106</v>
      </c>
      <c r="C1077" s="8" t="s">
        <v>369</v>
      </c>
      <c r="D1077" s="8" t="s">
        <v>180</v>
      </c>
      <c r="E1077" s="8" t="s">
        <v>370</v>
      </c>
      <c r="F1077" s="8" t="s">
        <v>108</v>
      </c>
      <c r="G1077" s="8" t="s">
        <v>375</v>
      </c>
      <c r="H1077" t="s">
        <v>846</v>
      </c>
      <c r="I1077" s="8" t="s">
        <v>85</v>
      </c>
      <c r="J1077" s="10" t="s">
        <v>85</v>
      </c>
      <c r="K1077" s="11">
        <v>32836</v>
      </c>
      <c r="L1077" s="8" t="s">
        <v>98</v>
      </c>
      <c r="M1077" s="12">
        <v>1364</v>
      </c>
      <c r="N1077" s="13"/>
      <c r="O1077" s="14">
        <v>9700000</v>
      </c>
      <c r="P1077" s="63">
        <f>[1]!EUROCONVERT(O1077,"ITL","EUR")</f>
        <v>5009.63</v>
      </c>
    </row>
    <row r="1078" spans="1:16" ht="15">
      <c r="A1078" s="8" t="s">
        <v>368</v>
      </c>
      <c r="B1078" s="8" t="s">
        <v>106</v>
      </c>
      <c r="C1078" s="8" t="s">
        <v>369</v>
      </c>
      <c r="D1078" s="8" t="s">
        <v>191</v>
      </c>
      <c r="E1078" s="8" t="s">
        <v>370</v>
      </c>
      <c r="F1078" s="8" t="s">
        <v>108</v>
      </c>
      <c r="G1078" s="8" t="s">
        <v>375</v>
      </c>
      <c r="H1078" t="s">
        <v>846</v>
      </c>
      <c r="I1078" s="8" t="s">
        <v>85</v>
      </c>
      <c r="J1078" s="10" t="s">
        <v>85</v>
      </c>
      <c r="K1078" s="11">
        <v>32836</v>
      </c>
      <c r="L1078" s="8" t="s">
        <v>98</v>
      </c>
      <c r="M1078" s="12">
        <v>1350</v>
      </c>
      <c r="N1078" s="13"/>
      <c r="O1078" s="14">
        <v>10670000</v>
      </c>
      <c r="P1078" s="63">
        <f>[1]!EUROCONVERT(O1078,"ITL","EUR")</f>
        <v>5510.6</v>
      </c>
    </row>
    <row r="1079" spans="1:16" ht="15">
      <c r="A1079" s="8" t="s">
        <v>368</v>
      </c>
      <c r="B1079" s="8" t="s">
        <v>106</v>
      </c>
      <c r="C1079" s="8" t="s">
        <v>369</v>
      </c>
      <c r="D1079" s="8" t="s">
        <v>90</v>
      </c>
      <c r="E1079" s="8" t="s">
        <v>370</v>
      </c>
      <c r="F1079" s="8" t="s">
        <v>108</v>
      </c>
      <c r="G1079" s="8" t="s">
        <v>375</v>
      </c>
      <c r="H1079" t="s">
        <v>846</v>
      </c>
      <c r="I1079" s="8" t="s">
        <v>85</v>
      </c>
      <c r="J1079" s="10" t="s">
        <v>85</v>
      </c>
      <c r="K1079" s="11">
        <v>32836</v>
      </c>
      <c r="L1079" s="8" t="s">
        <v>98</v>
      </c>
      <c r="M1079" s="12">
        <v>1349</v>
      </c>
      <c r="N1079" s="13"/>
      <c r="O1079" s="14">
        <v>11640000</v>
      </c>
      <c r="P1079" s="63">
        <f>[1]!EUROCONVERT(O1079,"ITL","EUR")</f>
        <v>6011.56</v>
      </c>
    </row>
    <row r="1080" spans="1:16" ht="15">
      <c r="A1080" s="8" t="s">
        <v>368</v>
      </c>
      <c r="B1080" s="8" t="s">
        <v>106</v>
      </c>
      <c r="C1080" s="8" t="s">
        <v>369</v>
      </c>
      <c r="D1080" s="8" t="s">
        <v>203</v>
      </c>
      <c r="E1080" s="8" t="s">
        <v>370</v>
      </c>
      <c r="F1080" s="8" t="s">
        <v>108</v>
      </c>
      <c r="G1080" s="8" t="s">
        <v>375</v>
      </c>
      <c r="H1080" t="s">
        <v>846</v>
      </c>
      <c r="I1080" s="8" t="s">
        <v>85</v>
      </c>
      <c r="J1080" s="10" t="s">
        <v>85</v>
      </c>
      <c r="K1080" s="11">
        <v>32836</v>
      </c>
      <c r="L1080" s="8" t="s">
        <v>98</v>
      </c>
      <c r="M1080" s="12">
        <v>1348</v>
      </c>
      <c r="N1080" s="13"/>
      <c r="O1080" s="14">
        <v>11640000</v>
      </c>
      <c r="P1080" s="63">
        <f>[1]!EUROCONVERT(O1080,"ITL","EUR")</f>
        <v>6011.56</v>
      </c>
    </row>
    <row r="1081" spans="1:16" ht="15">
      <c r="A1081" s="8" t="s">
        <v>368</v>
      </c>
      <c r="B1081" s="8" t="s">
        <v>106</v>
      </c>
      <c r="C1081" s="8" t="s">
        <v>369</v>
      </c>
      <c r="D1081" s="8" t="s">
        <v>204</v>
      </c>
      <c r="E1081" s="8" t="s">
        <v>370</v>
      </c>
      <c r="F1081" s="8" t="s">
        <v>108</v>
      </c>
      <c r="G1081" s="8" t="s">
        <v>375</v>
      </c>
      <c r="H1081" t="s">
        <v>846</v>
      </c>
      <c r="I1081" s="8" t="s">
        <v>85</v>
      </c>
      <c r="J1081" s="10" t="s">
        <v>85</v>
      </c>
      <c r="K1081" s="11">
        <v>32836</v>
      </c>
      <c r="L1081" s="8" t="s">
        <v>98</v>
      </c>
      <c r="M1081" s="12">
        <v>1347</v>
      </c>
      <c r="N1081" s="13"/>
      <c r="O1081" s="14">
        <v>11640000</v>
      </c>
      <c r="P1081" s="63">
        <f>[1]!EUROCONVERT(O1081,"ITL","EUR")</f>
        <v>6011.56</v>
      </c>
    </row>
    <row r="1082" spans="1:16" ht="15">
      <c r="A1082" s="8" t="s">
        <v>368</v>
      </c>
      <c r="B1082" s="8" t="s">
        <v>106</v>
      </c>
      <c r="C1082" s="8" t="s">
        <v>369</v>
      </c>
      <c r="D1082" s="8" t="s">
        <v>205</v>
      </c>
      <c r="E1082" s="8" t="s">
        <v>370</v>
      </c>
      <c r="F1082" s="8" t="s">
        <v>108</v>
      </c>
      <c r="G1082" s="8" t="s">
        <v>375</v>
      </c>
      <c r="H1082" t="s">
        <v>846</v>
      </c>
      <c r="I1082" s="8" t="s">
        <v>85</v>
      </c>
      <c r="J1082" s="10" t="s">
        <v>85</v>
      </c>
      <c r="K1082" s="11">
        <v>32836</v>
      </c>
      <c r="L1082" s="8" t="s">
        <v>98</v>
      </c>
      <c r="M1082" s="12">
        <v>1346</v>
      </c>
      <c r="N1082" s="13"/>
      <c r="O1082" s="14">
        <v>8730000</v>
      </c>
      <c r="P1082" s="63">
        <f>[1]!EUROCONVERT(O1082,"ITL","EUR")</f>
        <v>4508.67</v>
      </c>
    </row>
    <row r="1083" spans="1:16" ht="15">
      <c r="A1083" s="8" t="s">
        <v>368</v>
      </c>
      <c r="B1083" s="8" t="s">
        <v>106</v>
      </c>
      <c r="C1083" s="8" t="s">
        <v>369</v>
      </c>
      <c r="D1083" s="8" t="s">
        <v>187</v>
      </c>
      <c r="E1083" s="8" t="s">
        <v>370</v>
      </c>
      <c r="F1083" s="8" t="s">
        <v>108</v>
      </c>
      <c r="G1083" s="8" t="s">
        <v>375</v>
      </c>
      <c r="H1083" t="s">
        <v>846</v>
      </c>
      <c r="I1083" s="8" t="s">
        <v>85</v>
      </c>
      <c r="J1083" s="10" t="s">
        <v>85</v>
      </c>
      <c r="K1083" s="11">
        <v>32836</v>
      </c>
      <c r="L1083" s="8" t="s">
        <v>98</v>
      </c>
      <c r="M1083" s="12">
        <v>1353</v>
      </c>
      <c r="N1083" s="13"/>
      <c r="O1083" s="14">
        <v>19400000</v>
      </c>
      <c r="P1083" s="63">
        <f>[1]!EUROCONVERT(O1083,"ITL","EUR")</f>
        <v>10019.26</v>
      </c>
    </row>
    <row r="1084" spans="1:16" ht="15">
      <c r="A1084" s="8" t="s">
        <v>368</v>
      </c>
      <c r="B1084" s="8" t="s">
        <v>267</v>
      </c>
      <c r="C1084" s="8" t="s">
        <v>369</v>
      </c>
      <c r="D1084" s="8" t="s">
        <v>171</v>
      </c>
      <c r="E1084" s="8" t="s">
        <v>370</v>
      </c>
      <c r="F1084" s="8" t="s">
        <v>108</v>
      </c>
      <c r="G1084" s="8" t="s">
        <v>375</v>
      </c>
      <c r="H1084" t="s">
        <v>846</v>
      </c>
      <c r="I1084" s="8" t="s">
        <v>85</v>
      </c>
      <c r="J1084" s="10" t="s">
        <v>85</v>
      </c>
      <c r="K1084" s="11">
        <v>32836</v>
      </c>
      <c r="L1084" s="8" t="s">
        <v>98</v>
      </c>
      <c r="M1084" s="12">
        <v>1419</v>
      </c>
      <c r="N1084" s="13"/>
      <c r="O1084" s="14">
        <v>10560000</v>
      </c>
      <c r="P1084" s="63">
        <f>[1]!EUROCONVERT(O1084,"ITL","EUR")</f>
        <v>5453.78</v>
      </c>
    </row>
    <row r="1085" spans="1:16" ht="15">
      <c r="A1085" s="8" t="s">
        <v>368</v>
      </c>
      <c r="B1085" s="8" t="s">
        <v>267</v>
      </c>
      <c r="C1085" s="8" t="s">
        <v>369</v>
      </c>
      <c r="D1085" s="8" t="s">
        <v>310</v>
      </c>
      <c r="E1085" s="8" t="s">
        <v>370</v>
      </c>
      <c r="F1085" s="8" t="s">
        <v>108</v>
      </c>
      <c r="G1085" s="8" t="s">
        <v>375</v>
      </c>
      <c r="H1085" t="s">
        <v>846</v>
      </c>
      <c r="I1085" s="8" t="s">
        <v>85</v>
      </c>
      <c r="J1085" s="10" t="s">
        <v>85</v>
      </c>
      <c r="K1085" s="11">
        <v>32836</v>
      </c>
      <c r="L1085" s="8" t="s">
        <v>98</v>
      </c>
      <c r="M1085" s="12">
        <v>1440</v>
      </c>
      <c r="N1085" s="13"/>
      <c r="O1085" s="14">
        <v>15840000</v>
      </c>
      <c r="P1085" s="63">
        <f>[1]!EUROCONVERT(O1085,"ITL","EUR")</f>
        <v>8180.68</v>
      </c>
    </row>
    <row r="1086" spans="1:16" ht="15">
      <c r="A1086" s="8" t="s">
        <v>368</v>
      </c>
      <c r="B1086" s="8" t="s">
        <v>267</v>
      </c>
      <c r="C1086" s="8" t="s">
        <v>369</v>
      </c>
      <c r="D1086" s="8" t="s">
        <v>334</v>
      </c>
      <c r="E1086" s="8" t="s">
        <v>370</v>
      </c>
      <c r="F1086" s="8" t="s">
        <v>108</v>
      </c>
      <c r="G1086" s="8" t="s">
        <v>375</v>
      </c>
      <c r="H1086" t="s">
        <v>846</v>
      </c>
      <c r="I1086" s="8" t="s">
        <v>85</v>
      </c>
      <c r="J1086" s="10" t="s">
        <v>85</v>
      </c>
      <c r="K1086" s="11">
        <v>32836</v>
      </c>
      <c r="L1086" s="8" t="s">
        <v>98</v>
      </c>
      <c r="M1086" s="12">
        <v>1439</v>
      </c>
      <c r="N1086" s="13"/>
      <c r="O1086" s="14">
        <v>13200000</v>
      </c>
      <c r="P1086" s="63">
        <f>[1]!EUROCONVERT(O1086,"ITL","EUR")</f>
        <v>6817.23</v>
      </c>
    </row>
    <row r="1087" spans="1:16" ht="15">
      <c r="A1087" s="8" t="s">
        <v>368</v>
      </c>
      <c r="B1087" s="8" t="s">
        <v>267</v>
      </c>
      <c r="C1087" s="8" t="s">
        <v>369</v>
      </c>
      <c r="D1087" s="8" t="s">
        <v>309</v>
      </c>
      <c r="E1087" s="8" t="s">
        <v>370</v>
      </c>
      <c r="F1087" s="8" t="s">
        <v>108</v>
      </c>
      <c r="G1087" s="8" t="s">
        <v>376</v>
      </c>
      <c r="H1087" t="s">
        <v>846</v>
      </c>
      <c r="I1087" s="8" t="s">
        <v>85</v>
      </c>
      <c r="J1087" s="10" t="s">
        <v>85</v>
      </c>
      <c r="K1087" s="11">
        <v>32836</v>
      </c>
      <c r="L1087" s="8" t="s">
        <v>98</v>
      </c>
      <c r="M1087" s="12">
        <v>1438</v>
      </c>
      <c r="N1087" s="13"/>
      <c r="O1087" s="14">
        <v>19800000</v>
      </c>
      <c r="P1087" s="63">
        <f>[1]!EUROCONVERT(O1087,"ITL","EUR")</f>
        <v>10225.85</v>
      </c>
    </row>
    <row r="1088" spans="1:16" ht="15">
      <c r="A1088" s="8" t="s">
        <v>368</v>
      </c>
      <c r="B1088" s="8" t="s">
        <v>267</v>
      </c>
      <c r="C1088" s="8" t="s">
        <v>369</v>
      </c>
      <c r="D1088" s="8" t="s">
        <v>298</v>
      </c>
      <c r="E1088" s="8" t="s">
        <v>370</v>
      </c>
      <c r="F1088" s="8" t="s">
        <v>108</v>
      </c>
      <c r="G1088" s="8" t="s">
        <v>375</v>
      </c>
      <c r="H1088" t="s">
        <v>846</v>
      </c>
      <c r="I1088" s="8" t="s">
        <v>85</v>
      </c>
      <c r="J1088" s="10" t="s">
        <v>85</v>
      </c>
      <c r="K1088" s="11">
        <v>32836</v>
      </c>
      <c r="L1088" s="8" t="s">
        <v>98</v>
      </c>
      <c r="M1088" s="12">
        <v>1437</v>
      </c>
      <c r="N1088" s="13"/>
      <c r="O1088" s="14">
        <v>14520000</v>
      </c>
      <c r="P1088" s="63">
        <f>[1]!EUROCONVERT(O1088,"ITL","EUR")</f>
        <v>7498.95</v>
      </c>
    </row>
    <row r="1089" spans="1:16" ht="15">
      <c r="A1089" s="8" t="s">
        <v>368</v>
      </c>
      <c r="B1089" s="8" t="s">
        <v>267</v>
      </c>
      <c r="C1089" s="8" t="s">
        <v>369</v>
      </c>
      <c r="D1089" s="8" t="s">
        <v>308</v>
      </c>
      <c r="E1089" s="8" t="s">
        <v>370</v>
      </c>
      <c r="F1089" s="8" t="s">
        <v>108</v>
      </c>
      <c r="G1089" s="8" t="s">
        <v>375</v>
      </c>
      <c r="H1089" t="s">
        <v>846</v>
      </c>
      <c r="I1089" s="8" t="s">
        <v>85</v>
      </c>
      <c r="J1089" s="10" t="s">
        <v>85</v>
      </c>
      <c r="K1089" s="11">
        <v>32836</v>
      </c>
      <c r="L1089" s="8" t="s">
        <v>98</v>
      </c>
      <c r="M1089" s="12">
        <v>1436</v>
      </c>
      <c r="N1089" s="13"/>
      <c r="O1089" s="14">
        <v>14520000</v>
      </c>
      <c r="P1089" s="63">
        <f>[1]!EUROCONVERT(O1089,"ITL","EUR")</f>
        <v>7498.95</v>
      </c>
    </row>
    <row r="1090" spans="1:16" ht="15">
      <c r="A1090" s="8" t="s">
        <v>368</v>
      </c>
      <c r="B1090" s="8" t="s">
        <v>267</v>
      </c>
      <c r="C1090" s="8" t="s">
        <v>369</v>
      </c>
      <c r="D1090" s="8" t="s">
        <v>306</v>
      </c>
      <c r="E1090" s="8" t="s">
        <v>370</v>
      </c>
      <c r="F1090" s="8" t="s">
        <v>108</v>
      </c>
      <c r="G1090" s="8" t="s">
        <v>375</v>
      </c>
      <c r="H1090" t="s">
        <v>846</v>
      </c>
      <c r="I1090" s="8" t="s">
        <v>85</v>
      </c>
      <c r="J1090" s="10" t="s">
        <v>85</v>
      </c>
      <c r="K1090" s="11">
        <v>32836</v>
      </c>
      <c r="L1090" s="8" t="s">
        <v>98</v>
      </c>
      <c r="M1090" s="12">
        <v>1435</v>
      </c>
      <c r="N1090" s="13"/>
      <c r="O1090" s="14">
        <v>10560000</v>
      </c>
      <c r="P1090" s="63">
        <f>[1]!EUROCONVERT(O1090,"ITL","EUR")</f>
        <v>5453.78</v>
      </c>
    </row>
    <row r="1091" spans="1:16" ht="15">
      <c r="A1091" s="8" t="s">
        <v>368</v>
      </c>
      <c r="B1091" s="8" t="s">
        <v>267</v>
      </c>
      <c r="C1091" s="8" t="s">
        <v>369</v>
      </c>
      <c r="D1091" s="8" t="s">
        <v>304</v>
      </c>
      <c r="E1091" s="8" t="s">
        <v>370</v>
      </c>
      <c r="F1091" s="8" t="s">
        <v>108</v>
      </c>
      <c r="G1091" s="8" t="s">
        <v>375</v>
      </c>
      <c r="H1091" t="s">
        <v>846</v>
      </c>
      <c r="I1091" s="8" t="s">
        <v>85</v>
      </c>
      <c r="J1091" s="10" t="s">
        <v>85</v>
      </c>
      <c r="K1091" s="11">
        <v>32836</v>
      </c>
      <c r="L1091" s="8" t="s">
        <v>98</v>
      </c>
      <c r="M1091" s="12">
        <v>1434</v>
      </c>
      <c r="N1091" s="13"/>
      <c r="O1091" s="14">
        <v>10560000</v>
      </c>
      <c r="P1091" s="63">
        <f>[1]!EUROCONVERT(O1091,"ITL","EUR")</f>
        <v>5453.78</v>
      </c>
    </row>
    <row r="1092" spans="1:16" ht="15">
      <c r="A1092" s="8" t="s">
        <v>368</v>
      </c>
      <c r="B1092" s="8" t="s">
        <v>267</v>
      </c>
      <c r="C1092" s="8" t="s">
        <v>369</v>
      </c>
      <c r="D1092" s="8" t="s">
        <v>174</v>
      </c>
      <c r="E1092" s="8" t="s">
        <v>370</v>
      </c>
      <c r="F1092" s="8" t="s">
        <v>108</v>
      </c>
      <c r="G1092" s="8" t="s">
        <v>375</v>
      </c>
      <c r="H1092" t="s">
        <v>846</v>
      </c>
      <c r="I1092" s="8" t="s">
        <v>85</v>
      </c>
      <c r="J1092" s="10" t="s">
        <v>85</v>
      </c>
      <c r="K1092" s="11">
        <v>32836</v>
      </c>
      <c r="L1092" s="8" t="s">
        <v>98</v>
      </c>
      <c r="M1092" s="12">
        <v>1424</v>
      </c>
      <c r="N1092" s="13"/>
      <c r="O1092" s="14">
        <v>18480000</v>
      </c>
      <c r="P1092" s="63">
        <f>[1]!EUROCONVERT(O1092,"ITL","EUR")</f>
        <v>9544.12</v>
      </c>
    </row>
    <row r="1093" spans="1:16" ht="15">
      <c r="A1093" s="8" t="s">
        <v>368</v>
      </c>
      <c r="B1093" s="8" t="s">
        <v>267</v>
      </c>
      <c r="C1093" s="8" t="s">
        <v>369</v>
      </c>
      <c r="D1093" s="8" t="s">
        <v>165</v>
      </c>
      <c r="E1093" s="8" t="s">
        <v>370</v>
      </c>
      <c r="F1093" s="8" t="s">
        <v>108</v>
      </c>
      <c r="G1093" s="8" t="s">
        <v>375</v>
      </c>
      <c r="H1093" t="s">
        <v>846</v>
      </c>
      <c r="I1093" s="8" t="s">
        <v>85</v>
      </c>
      <c r="J1093" s="10" t="s">
        <v>85</v>
      </c>
      <c r="K1093" s="11">
        <v>32836</v>
      </c>
      <c r="L1093" s="8" t="s">
        <v>98</v>
      </c>
      <c r="M1093" s="12">
        <v>1423</v>
      </c>
      <c r="N1093" s="13"/>
      <c r="O1093" s="14">
        <v>21120000</v>
      </c>
      <c r="P1093" s="63">
        <f>[1]!EUROCONVERT(O1093,"ITL","EUR")</f>
        <v>10907.57</v>
      </c>
    </row>
    <row r="1094" spans="1:16" ht="15">
      <c r="A1094" s="8" t="s">
        <v>368</v>
      </c>
      <c r="B1094" s="8" t="s">
        <v>267</v>
      </c>
      <c r="C1094" s="8" t="s">
        <v>369</v>
      </c>
      <c r="D1094" s="8" t="s">
        <v>172</v>
      </c>
      <c r="E1094" s="8" t="s">
        <v>370</v>
      </c>
      <c r="F1094" s="8" t="s">
        <v>108</v>
      </c>
      <c r="G1094" s="8" t="s">
        <v>375</v>
      </c>
      <c r="H1094" t="s">
        <v>846</v>
      </c>
      <c r="I1094" s="8" t="s">
        <v>85</v>
      </c>
      <c r="J1094" s="10" t="s">
        <v>85</v>
      </c>
      <c r="K1094" s="11">
        <v>32836</v>
      </c>
      <c r="L1094" s="8" t="s">
        <v>98</v>
      </c>
      <c r="M1094" s="12">
        <v>1422</v>
      </c>
      <c r="N1094" s="13"/>
      <c r="O1094" s="14">
        <v>21120000</v>
      </c>
      <c r="P1094" s="63">
        <f>[1]!EUROCONVERT(O1094,"ITL","EUR")</f>
        <v>10907.57</v>
      </c>
    </row>
    <row r="1095" spans="1:16" ht="15">
      <c r="A1095" s="8" t="s">
        <v>368</v>
      </c>
      <c r="B1095" s="8" t="s">
        <v>267</v>
      </c>
      <c r="C1095" s="8" t="s">
        <v>369</v>
      </c>
      <c r="D1095" s="8" t="s">
        <v>343</v>
      </c>
      <c r="E1095" s="8" t="s">
        <v>370</v>
      </c>
      <c r="F1095" s="8" t="s">
        <v>108</v>
      </c>
      <c r="G1095" s="8" t="s">
        <v>375</v>
      </c>
      <c r="H1095" t="s">
        <v>846</v>
      </c>
      <c r="I1095" s="8" t="s">
        <v>85</v>
      </c>
      <c r="J1095" s="10" t="s">
        <v>85</v>
      </c>
      <c r="K1095" s="11">
        <v>32836</v>
      </c>
      <c r="L1095" s="8" t="s">
        <v>98</v>
      </c>
      <c r="M1095" s="12">
        <v>1407</v>
      </c>
      <c r="N1095" s="13"/>
      <c r="O1095" s="14">
        <v>14520000</v>
      </c>
      <c r="P1095" s="63">
        <f>[1]!EUROCONVERT(O1095,"ITL","EUR")</f>
        <v>7498.95</v>
      </c>
    </row>
    <row r="1096" spans="1:16" ht="15">
      <c r="A1096" s="8" t="s">
        <v>368</v>
      </c>
      <c r="B1096" s="8" t="s">
        <v>267</v>
      </c>
      <c r="C1096" s="8" t="s">
        <v>369</v>
      </c>
      <c r="D1096" s="8" t="s">
        <v>170</v>
      </c>
      <c r="E1096" s="8" t="s">
        <v>370</v>
      </c>
      <c r="F1096" s="8" t="s">
        <v>108</v>
      </c>
      <c r="G1096" s="8" t="s">
        <v>376</v>
      </c>
      <c r="H1096" t="s">
        <v>846</v>
      </c>
      <c r="I1096" s="8" t="s">
        <v>85</v>
      </c>
      <c r="J1096" s="10" t="s">
        <v>85</v>
      </c>
      <c r="K1096" s="11">
        <v>32836</v>
      </c>
      <c r="L1096" s="8" t="s">
        <v>98</v>
      </c>
      <c r="M1096" s="12">
        <v>1420</v>
      </c>
      <c r="N1096" s="13"/>
      <c r="O1096" s="14">
        <v>11880000</v>
      </c>
      <c r="P1096" s="63">
        <f>[1]!EUROCONVERT(O1096,"ITL","EUR")</f>
        <v>6135.51</v>
      </c>
    </row>
    <row r="1097" spans="1:16" ht="15">
      <c r="A1097" s="8" t="s">
        <v>368</v>
      </c>
      <c r="B1097" s="8" t="s">
        <v>267</v>
      </c>
      <c r="C1097" s="8" t="s">
        <v>369</v>
      </c>
      <c r="D1097" s="8" t="s">
        <v>311</v>
      </c>
      <c r="E1097" s="8" t="s">
        <v>370</v>
      </c>
      <c r="F1097" s="8" t="s">
        <v>108</v>
      </c>
      <c r="G1097" s="8" t="s">
        <v>376</v>
      </c>
      <c r="H1097" t="s">
        <v>846</v>
      </c>
      <c r="I1097" s="8" t="s">
        <v>85</v>
      </c>
      <c r="J1097" s="10" t="s">
        <v>85</v>
      </c>
      <c r="K1097" s="11">
        <v>32836</v>
      </c>
      <c r="L1097" s="8" t="s">
        <v>98</v>
      </c>
      <c r="M1097" s="12">
        <v>1418</v>
      </c>
      <c r="N1097" s="13"/>
      <c r="O1097" s="14">
        <v>13200000</v>
      </c>
      <c r="P1097" s="63">
        <f>[1]!EUROCONVERT(O1097,"ITL","EUR")</f>
        <v>6817.23</v>
      </c>
    </row>
    <row r="1098" spans="1:16" ht="15">
      <c r="A1098" s="8" t="s">
        <v>368</v>
      </c>
      <c r="B1098" s="8" t="s">
        <v>267</v>
      </c>
      <c r="C1098" s="8" t="s">
        <v>369</v>
      </c>
      <c r="D1098" s="8" t="s">
        <v>349</v>
      </c>
      <c r="E1098" s="8" t="s">
        <v>370</v>
      </c>
      <c r="F1098" s="8" t="s">
        <v>108</v>
      </c>
      <c r="G1098" s="8" t="s">
        <v>375</v>
      </c>
      <c r="H1098" t="s">
        <v>846</v>
      </c>
      <c r="I1098" s="8" t="s">
        <v>85</v>
      </c>
      <c r="J1098" s="10" t="s">
        <v>85</v>
      </c>
      <c r="K1098" s="11">
        <v>32836</v>
      </c>
      <c r="L1098" s="8" t="s">
        <v>98</v>
      </c>
      <c r="M1098" s="12">
        <v>1417</v>
      </c>
      <c r="N1098" s="13"/>
      <c r="O1098" s="14">
        <v>11880000</v>
      </c>
      <c r="P1098" s="63">
        <f>[1]!EUROCONVERT(O1098,"ITL","EUR")</f>
        <v>6135.51</v>
      </c>
    </row>
    <row r="1099" spans="1:16" ht="15">
      <c r="A1099" s="8" t="s">
        <v>368</v>
      </c>
      <c r="B1099" s="8" t="s">
        <v>267</v>
      </c>
      <c r="C1099" s="8" t="s">
        <v>369</v>
      </c>
      <c r="D1099" s="8" t="s">
        <v>348</v>
      </c>
      <c r="E1099" s="8" t="s">
        <v>370</v>
      </c>
      <c r="F1099" s="8" t="s">
        <v>108</v>
      </c>
      <c r="G1099" s="8" t="s">
        <v>375</v>
      </c>
      <c r="H1099" t="s">
        <v>846</v>
      </c>
      <c r="I1099" s="8" t="s">
        <v>85</v>
      </c>
      <c r="J1099" s="10" t="s">
        <v>85</v>
      </c>
      <c r="K1099" s="11">
        <v>32836</v>
      </c>
      <c r="L1099" s="8" t="s">
        <v>98</v>
      </c>
      <c r="M1099" s="12">
        <v>1416</v>
      </c>
      <c r="N1099" s="13"/>
      <c r="O1099" s="14">
        <v>11880000</v>
      </c>
      <c r="P1099" s="63">
        <f>[1]!EUROCONVERT(O1099,"ITL","EUR")</f>
        <v>6135.51</v>
      </c>
    </row>
    <row r="1100" spans="1:16" ht="15">
      <c r="A1100" s="8" t="s">
        <v>368</v>
      </c>
      <c r="B1100" s="8" t="s">
        <v>106</v>
      </c>
      <c r="C1100" s="8" t="s">
        <v>369</v>
      </c>
      <c r="D1100" s="8" t="s">
        <v>188</v>
      </c>
      <c r="E1100" s="8" t="s">
        <v>370</v>
      </c>
      <c r="F1100" s="8" t="s">
        <v>108</v>
      </c>
      <c r="G1100" s="8" t="s">
        <v>375</v>
      </c>
      <c r="H1100" t="s">
        <v>846</v>
      </c>
      <c r="I1100" s="8" t="s">
        <v>85</v>
      </c>
      <c r="J1100" s="10" t="s">
        <v>85</v>
      </c>
      <c r="K1100" s="11">
        <v>32836</v>
      </c>
      <c r="L1100" s="8" t="s">
        <v>98</v>
      </c>
      <c r="M1100" s="12">
        <v>1362</v>
      </c>
      <c r="N1100" s="13"/>
      <c r="O1100" s="14">
        <v>7760000</v>
      </c>
      <c r="P1100" s="63">
        <f>[1]!EUROCONVERT(O1100,"ITL","EUR")</f>
        <v>4007.71</v>
      </c>
    </row>
    <row r="1101" spans="1:16" ht="15">
      <c r="A1101" s="8" t="s">
        <v>368</v>
      </c>
      <c r="B1101" s="8" t="s">
        <v>267</v>
      </c>
      <c r="C1101" s="8" t="s">
        <v>369</v>
      </c>
      <c r="D1101" s="8" t="s">
        <v>347</v>
      </c>
      <c r="E1101" s="8" t="s">
        <v>370</v>
      </c>
      <c r="F1101" s="8" t="s">
        <v>108</v>
      </c>
      <c r="G1101" s="8" t="s">
        <v>375</v>
      </c>
      <c r="H1101" t="s">
        <v>846</v>
      </c>
      <c r="I1101" s="8" t="s">
        <v>85</v>
      </c>
      <c r="J1101" s="10" t="s">
        <v>85</v>
      </c>
      <c r="K1101" s="11">
        <v>32836</v>
      </c>
      <c r="L1101" s="8" t="s">
        <v>98</v>
      </c>
      <c r="M1101" s="12">
        <v>1415</v>
      </c>
      <c r="N1101" s="13"/>
      <c r="O1101" s="14">
        <v>10560000</v>
      </c>
      <c r="P1101" s="63">
        <f>[1]!EUROCONVERT(O1101,"ITL","EUR")</f>
        <v>5453.78</v>
      </c>
    </row>
    <row r="1102" spans="1:16" ht="15">
      <c r="A1102" s="8" t="s">
        <v>368</v>
      </c>
      <c r="B1102" s="8" t="s">
        <v>267</v>
      </c>
      <c r="C1102" s="8" t="s">
        <v>369</v>
      </c>
      <c r="D1102" s="8" t="s">
        <v>303</v>
      </c>
      <c r="E1102" s="8" t="s">
        <v>370</v>
      </c>
      <c r="F1102" s="8" t="s">
        <v>108</v>
      </c>
      <c r="G1102" s="8" t="s">
        <v>375</v>
      </c>
      <c r="H1102" t="s">
        <v>846</v>
      </c>
      <c r="I1102" s="8" t="s">
        <v>85</v>
      </c>
      <c r="J1102" s="10" t="s">
        <v>85</v>
      </c>
      <c r="K1102" s="11">
        <v>32836</v>
      </c>
      <c r="L1102" s="8" t="s">
        <v>98</v>
      </c>
      <c r="M1102" s="12">
        <v>1441</v>
      </c>
      <c r="N1102" s="13"/>
      <c r="O1102" s="14">
        <v>11880000</v>
      </c>
      <c r="P1102" s="63">
        <f>[1]!EUROCONVERT(O1102,"ITL","EUR")</f>
        <v>6135.51</v>
      </c>
    </row>
    <row r="1103" spans="1:16" ht="15">
      <c r="A1103" s="8" t="s">
        <v>368</v>
      </c>
      <c r="B1103" s="8" t="s">
        <v>267</v>
      </c>
      <c r="C1103" s="8" t="s">
        <v>369</v>
      </c>
      <c r="D1103" s="8" t="s">
        <v>346</v>
      </c>
      <c r="E1103" s="8" t="s">
        <v>370</v>
      </c>
      <c r="F1103" s="8" t="s">
        <v>108</v>
      </c>
      <c r="G1103" s="8" t="s">
        <v>375</v>
      </c>
      <c r="H1103" t="s">
        <v>846</v>
      </c>
      <c r="I1103" s="8" t="s">
        <v>85</v>
      </c>
      <c r="J1103" s="10" t="s">
        <v>85</v>
      </c>
      <c r="K1103" s="11">
        <v>32836</v>
      </c>
      <c r="L1103" s="8" t="s">
        <v>98</v>
      </c>
      <c r="M1103" s="12">
        <v>1414</v>
      </c>
      <c r="N1103" s="13"/>
      <c r="O1103" s="14">
        <v>13200000</v>
      </c>
      <c r="P1103" s="63">
        <f>[1]!EUROCONVERT(O1103,"ITL","EUR")</f>
        <v>6817.23</v>
      </c>
    </row>
    <row r="1104" spans="1:16" ht="15">
      <c r="A1104" s="8" t="s">
        <v>368</v>
      </c>
      <c r="B1104" s="8" t="s">
        <v>267</v>
      </c>
      <c r="C1104" s="8" t="s">
        <v>369</v>
      </c>
      <c r="D1104" s="8" t="s">
        <v>345</v>
      </c>
      <c r="E1104" s="8" t="s">
        <v>370</v>
      </c>
      <c r="F1104" s="8" t="s">
        <v>108</v>
      </c>
      <c r="G1104" s="8" t="s">
        <v>375</v>
      </c>
      <c r="H1104" t="s">
        <v>846</v>
      </c>
      <c r="I1104" s="8" t="s">
        <v>85</v>
      </c>
      <c r="J1104" s="10" t="s">
        <v>85</v>
      </c>
      <c r="K1104" s="11">
        <v>32836</v>
      </c>
      <c r="L1104" s="8" t="s">
        <v>98</v>
      </c>
      <c r="M1104" s="12">
        <v>1413</v>
      </c>
      <c r="N1104" s="13"/>
      <c r="O1104" s="14">
        <v>10560000</v>
      </c>
      <c r="P1104" s="63">
        <f>[1]!EUROCONVERT(O1104,"ITL","EUR")</f>
        <v>5453.78</v>
      </c>
    </row>
    <row r="1105" spans="1:16" ht="15">
      <c r="A1105" s="8" t="s">
        <v>368</v>
      </c>
      <c r="B1105" s="8" t="s">
        <v>267</v>
      </c>
      <c r="C1105" s="8" t="s">
        <v>369</v>
      </c>
      <c r="D1105" s="8" t="s">
        <v>337</v>
      </c>
      <c r="E1105" s="8" t="s">
        <v>370</v>
      </c>
      <c r="F1105" s="8" t="s">
        <v>108</v>
      </c>
      <c r="G1105" s="8" t="s">
        <v>375</v>
      </c>
      <c r="H1105" t="s">
        <v>846</v>
      </c>
      <c r="I1105" s="8" t="s">
        <v>85</v>
      </c>
      <c r="J1105" s="10" t="s">
        <v>85</v>
      </c>
      <c r="K1105" s="11">
        <v>32836</v>
      </c>
      <c r="L1105" s="8" t="s">
        <v>98</v>
      </c>
      <c r="M1105" s="12">
        <v>1412</v>
      </c>
      <c r="N1105" s="13"/>
      <c r="O1105" s="14">
        <v>11880000</v>
      </c>
      <c r="P1105" s="63">
        <f>[1]!EUROCONVERT(O1105,"ITL","EUR")</f>
        <v>6135.51</v>
      </c>
    </row>
    <row r="1106" spans="1:16" ht="15">
      <c r="A1106" s="8" t="s">
        <v>368</v>
      </c>
      <c r="B1106" s="8" t="s">
        <v>267</v>
      </c>
      <c r="C1106" s="8" t="s">
        <v>369</v>
      </c>
      <c r="D1106" s="8" t="s">
        <v>353</v>
      </c>
      <c r="E1106" s="8" t="s">
        <v>370</v>
      </c>
      <c r="F1106" s="8" t="s">
        <v>108</v>
      </c>
      <c r="G1106" s="8" t="s">
        <v>375</v>
      </c>
      <c r="H1106" t="s">
        <v>846</v>
      </c>
      <c r="I1106" s="8" t="s">
        <v>85</v>
      </c>
      <c r="J1106" s="10" t="s">
        <v>85</v>
      </c>
      <c r="K1106" s="11">
        <v>32836</v>
      </c>
      <c r="L1106" s="8" t="s">
        <v>98</v>
      </c>
      <c r="M1106" s="12">
        <v>1411</v>
      </c>
      <c r="N1106" s="13"/>
      <c r="O1106" s="14">
        <v>11880000</v>
      </c>
      <c r="P1106" s="63">
        <f>[1]!EUROCONVERT(O1106,"ITL","EUR")</f>
        <v>6135.51</v>
      </c>
    </row>
    <row r="1107" spans="1:16" ht="15">
      <c r="A1107" s="8" t="s">
        <v>368</v>
      </c>
      <c r="B1107" s="8" t="s">
        <v>267</v>
      </c>
      <c r="C1107" s="8" t="s">
        <v>369</v>
      </c>
      <c r="D1107" s="8" t="s">
        <v>342</v>
      </c>
      <c r="E1107" s="8" t="s">
        <v>370</v>
      </c>
      <c r="F1107" s="8" t="s">
        <v>108</v>
      </c>
      <c r="G1107" s="8" t="s">
        <v>375</v>
      </c>
      <c r="H1107" t="s">
        <v>846</v>
      </c>
      <c r="I1107" s="8" t="s">
        <v>85</v>
      </c>
      <c r="J1107" s="10" t="s">
        <v>85</v>
      </c>
      <c r="K1107" s="11">
        <v>32836</v>
      </c>
      <c r="L1107" s="8" t="s">
        <v>98</v>
      </c>
      <c r="M1107" s="12">
        <v>1410</v>
      </c>
      <c r="N1107" s="13"/>
      <c r="O1107" s="14">
        <v>11880000</v>
      </c>
      <c r="P1107" s="63">
        <f>[1]!EUROCONVERT(O1107,"ITL","EUR")</f>
        <v>6135.51</v>
      </c>
    </row>
    <row r="1108" spans="1:16" ht="15">
      <c r="A1108" s="8" t="s">
        <v>368</v>
      </c>
      <c r="B1108" s="8" t="s">
        <v>267</v>
      </c>
      <c r="C1108" s="8" t="s">
        <v>369</v>
      </c>
      <c r="D1108" s="8" t="s">
        <v>341</v>
      </c>
      <c r="E1108" s="8" t="s">
        <v>370</v>
      </c>
      <c r="F1108" s="8" t="s">
        <v>108</v>
      </c>
      <c r="G1108" s="8" t="s">
        <v>375</v>
      </c>
      <c r="H1108" t="s">
        <v>846</v>
      </c>
      <c r="I1108" s="8" t="s">
        <v>85</v>
      </c>
      <c r="J1108" s="10" t="s">
        <v>85</v>
      </c>
      <c r="K1108" s="11">
        <v>32836</v>
      </c>
      <c r="L1108" s="8" t="s">
        <v>98</v>
      </c>
      <c r="M1108" s="12">
        <v>1409</v>
      </c>
      <c r="N1108" s="13"/>
      <c r="O1108" s="14">
        <v>11880000</v>
      </c>
      <c r="P1108" s="63">
        <f>[1]!EUROCONVERT(O1108,"ITL","EUR")</f>
        <v>6135.51</v>
      </c>
    </row>
    <row r="1109" spans="1:16" ht="15">
      <c r="A1109" s="8" t="s">
        <v>368</v>
      </c>
      <c r="B1109" s="8" t="s">
        <v>267</v>
      </c>
      <c r="C1109" s="8" t="s">
        <v>369</v>
      </c>
      <c r="D1109" s="8" t="s">
        <v>340</v>
      </c>
      <c r="E1109" s="8" t="s">
        <v>370</v>
      </c>
      <c r="F1109" s="8" t="s">
        <v>108</v>
      </c>
      <c r="G1109" s="8" t="s">
        <v>375</v>
      </c>
      <c r="H1109" t="s">
        <v>846</v>
      </c>
      <c r="I1109" s="8" t="s">
        <v>85</v>
      </c>
      <c r="J1109" s="10" t="s">
        <v>85</v>
      </c>
      <c r="K1109" s="11">
        <v>32836</v>
      </c>
      <c r="L1109" s="8" t="s">
        <v>98</v>
      </c>
      <c r="M1109" s="12">
        <v>1408</v>
      </c>
      <c r="N1109" s="13"/>
      <c r="O1109" s="14">
        <v>11880000</v>
      </c>
      <c r="P1109" s="63">
        <f>[1]!EUROCONVERT(O1109,"ITL","EUR")</f>
        <v>6135.51</v>
      </c>
    </row>
    <row r="1110" spans="1:16" ht="15">
      <c r="A1110" s="8" t="s">
        <v>368</v>
      </c>
      <c r="B1110" s="8" t="s">
        <v>267</v>
      </c>
      <c r="C1110" s="8" t="s">
        <v>369</v>
      </c>
      <c r="D1110" s="8" t="s">
        <v>173</v>
      </c>
      <c r="E1110" s="8" t="s">
        <v>370</v>
      </c>
      <c r="F1110" s="8" t="s">
        <v>108</v>
      </c>
      <c r="G1110" s="8" t="s">
        <v>375</v>
      </c>
      <c r="H1110" t="s">
        <v>846</v>
      </c>
      <c r="I1110" s="8" t="s">
        <v>85</v>
      </c>
      <c r="J1110" s="10" t="s">
        <v>85</v>
      </c>
      <c r="K1110" s="11">
        <v>32836</v>
      </c>
      <c r="L1110" s="8" t="s">
        <v>98</v>
      </c>
      <c r="M1110" s="12">
        <v>1421</v>
      </c>
      <c r="N1110" s="13"/>
      <c r="O1110" s="14">
        <v>11880000</v>
      </c>
      <c r="P1110" s="63">
        <f>[1]!EUROCONVERT(O1110,"ITL","EUR")</f>
        <v>6135.51</v>
      </c>
    </row>
    <row r="1111" spans="1:17" s="81" customFormat="1" ht="16.5">
      <c r="A1111" s="26" t="s">
        <v>371</v>
      </c>
      <c r="B1111" s="26"/>
      <c r="C1111" s="26"/>
      <c r="D1111" s="26"/>
      <c r="E1111" s="26"/>
      <c r="F1111" s="26"/>
      <c r="G1111" s="26"/>
      <c r="H1111" s="26"/>
      <c r="I1111" s="26"/>
      <c r="J1111" s="39"/>
      <c r="K1111" s="91"/>
      <c r="L1111" s="26"/>
      <c r="M1111" s="92"/>
      <c r="N1111" s="93"/>
      <c r="O1111" s="152">
        <f>SUBTOTAL(9,O1059:O1110)</f>
        <v>651020000</v>
      </c>
      <c r="P1111" s="83">
        <f>[1]!EUROCONVERT(O1111,"ITL","EUR")</f>
        <v>336223.77</v>
      </c>
      <c r="Q1111" s="163"/>
    </row>
    <row r="1112" spans="1:17" s="116" customFormat="1" ht="12.75">
      <c r="A1112" s="103" t="s">
        <v>1003</v>
      </c>
      <c r="O1112" s="117"/>
      <c r="P1112" s="118">
        <f>P1111+P1058</f>
        <v>3293455.97</v>
      </c>
      <c r="Q1112" s="166">
        <v>3293455.97</v>
      </c>
    </row>
    <row r="1114" spans="1:18" ht="15">
      <c r="A1114" s="16" t="s">
        <v>1007</v>
      </c>
      <c r="B1114" s="16" t="s">
        <v>183</v>
      </c>
      <c r="C1114" s="16" t="s">
        <v>1008</v>
      </c>
      <c r="D1114" s="16" t="s">
        <v>188</v>
      </c>
      <c r="E1114" s="16" t="s">
        <v>283</v>
      </c>
      <c r="F1114" s="16" t="s">
        <v>131</v>
      </c>
      <c r="G1114" s="16" t="s">
        <v>124</v>
      </c>
      <c r="H1114" t="s">
        <v>846</v>
      </c>
      <c r="I1114" s="16" t="s">
        <v>85</v>
      </c>
      <c r="J1114" s="17" t="s">
        <v>299</v>
      </c>
      <c r="K1114" s="18">
        <v>31775</v>
      </c>
      <c r="L1114" s="16" t="s">
        <v>98</v>
      </c>
      <c r="M1114" s="19">
        <v>2160</v>
      </c>
      <c r="N1114" s="21"/>
      <c r="O1114" s="36">
        <v>84000000</v>
      </c>
      <c r="P1114" s="63">
        <f>[1]!EUROCONVERT(O1114,"ITL","EUR")</f>
        <v>43382.38</v>
      </c>
      <c r="Q1114" s="68"/>
      <c r="R1114" s="119"/>
    </row>
    <row r="1115" spans="1:18" ht="15">
      <c r="A1115" s="16" t="s">
        <v>1007</v>
      </c>
      <c r="B1115" s="16" t="s">
        <v>180</v>
      </c>
      <c r="C1115" s="16" t="s">
        <v>1008</v>
      </c>
      <c r="D1115" s="16" t="s">
        <v>126</v>
      </c>
      <c r="E1115" s="16" t="s">
        <v>283</v>
      </c>
      <c r="F1115" s="16" t="s">
        <v>131</v>
      </c>
      <c r="G1115" s="16" t="s">
        <v>124</v>
      </c>
      <c r="H1115" t="s">
        <v>846</v>
      </c>
      <c r="I1115" s="16" t="s">
        <v>85</v>
      </c>
      <c r="J1115" s="17" t="s">
        <v>299</v>
      </c>
      <c r="K1115" s="18">
        <v>31775</v>
      </c>
      <c r="L1115" s="16" t="s">
        <v>98</v>
      </c>
      <c r="M1115" s="19">
        <v>2165</v>
      </c>
      <c r="N1115" s="21"/>
      <c r="O1115" s="36">
        <v>96000000</v>
      </c>
      <c r="P1115" s="63">
        <f>[1]!EUROCONVERT(O1115,"ITL","EUR")</f>
        <v>49579.86</v>
      </c>
      <c r="Q1115" s="68"/>
      <c r="R1115" s="119"/>
    </row>
    <row r="1116" spans="1:18" ht="15">
      <c r="A1116" s="16" t="s">
        <v>1007</v>
      </c>
      <c r="B1116" s="16" t="s">
        <v>184</v>
      </c>
      <c r="C1116" s="16" t="s">
        <v>1008</v>
      </c>
      <c r="D1116" s="16" t="s">
        <v>186</v>
      </c>
      <c r="E1116" s="16" t="s">
        <v>283</v>
      </c>
      <c r="F1116" s="16" t="s">
        <v>131</v>
      </c>
      <c r="G1116" s="16" t="s">
        <v>124</v>
      </c>
      <c r="H1116" t="s">
        <v>846</v>
      </c>
      <c r="I1116" s="16" t="s">
        <v>85</v>
      </c>
      <c r="J1116" s="17" t="s">
        <v>299</v>
      </c>
      <c r="K1116" s="18">
        <v>31775</v>
      </c>
      <c r="L1116" s="16" t="s">
        <v>98</v>
      </c>
      <c r="M1116" s="19">
        <v>2156</v>
      </c>
      <c r="N1116" s="21"/>
      <c r="O1116" s="36">
        <v>84000000</v>
      </c>
      <c r="P1116" s="63">
        <f>[1]!EUROCONVERT(O1116,"ITL","EUR")</f>
        <v>43382.38</v>
      </c>
      <c r="Q1116" s="68"/>
      <c r="R1116" s="119"/>
    </row>
    <row r="1117" spans="1:18" ht="15">
      <c r="A1117" s="16" t="s">
        <v>1007</v>
      </c>
      <c r="B1117" s="16" t="s">
        <v>184</v>
      </c>
      <c r="C1117" s="16" t="s">
        <v>1008</v>
      </c>
      <c r="D1117" s="16" t="s">
        <v>194</v>
      </c>
      <c r="E1117" s="16" t="s">
        <v>283</v>
      </c>
      <c r="F1117" s="16" t="s">
        <v>131</v>
      </c>
      <c r="G1117" s="16" t="s">
        <v>124</v>
      </c>
      <c r="H1117" t="s">
        <v>846</v>
      </c>
      <c r="I1117" s="16" t="s">
        <v>85</v>
      </c>
      <c r="J1117" s="17" t="s">
        <v>299</v>
      </c>
      <c r="K1117" s="18">
        <v>31775</v>
      </c>
      <c r="L1117" s="16" t="s">
        <v>98</v>
      </c>
      <c r="M1117" s="19">
        <v>2157</v>
      </c>
      <c r="N1117" s="21"/>
      <c r="O1117" s="36">
        <v>84000000</v>
      </c>
      <c r="P1117" s="63">
        <f>[1]!EUROCONVERT(O1117,"ITL","EUR")</f>
        <v>43382.38</v>
      </c>
      <c r="Q1117" s="68"/>
      <c r="R1117" s="119"/>
    </row>
    <row r="1118" spans="1:18" ht="15">
      <c r="A1118" s="16" t="s">
        <v>1007</v>
      </c>
      <c r="B1118" s="16" t="s">
        <v>180</v>
      </c>
      <c r="C1118" s="16" t="s">
        <v>1008</v>
      </c>
      <c r="D1118" s="16" t="s">
        <v>185</v>
      </c>
      <c r="E1118" s="16" t="s">
        <v>283</v>
      </c>
      <c r="F1118" s="16" t="s">
        <v>131</v>
      </c>
      <c r="G1118" s="16" t="s">
        <v>124</v>
      </c>
      <c r="H1118" t="s">
        <v>846</v>
      </c>
      <c r="I1118" s="16" t="s">
        <v>85</v>
      </c>
      <c r="J1118" s="17" t="s">
        <v>299</v>
      </c>
      <c r="K1118" s="18">
        <v>31775</v>
      </c>
      <c r="L1118" s="16" t="s">
        <v>98</v>
      </c>
      <c r="M1118" s="19">
        <v>2158</v>
      </c>
      <c r="N1118" s="21"/>
      <c r="O1118" s="36">
        <v>84000000</v>
      </c>
      <c r="P1118" s="63">
        <f>[1]!EUROCONVERT(O1118,"ITL","EUR")</f>
        <v>43382.38</v>
      </c>
      <c r="Q1118" s="68"/>
      <c r="R1118" s="119"/>
    </row>
    <row r="1119" spans="1:18" ht="15">
      <c r="A1119" s="16" t="s">
        <v>1007</v>
      </c>
      <c r="B1119" s="16" t="s">
        <v>180</v>
      </c>
      <c r="C1119" s="16" t="s">
        <v>1008</v>
      </c>
      <c r="D1119" s="16" t="s">
        <v>195</v>
      </c>
      <c r="E1119" s="16" t="s">
        <v>283</v>
      </c>
      <c r="F1119" s="16" t="s">
        <v>131</v>
      </c>
      <c r="G1119" s="16" t="s">
        <v>124</v>
      </c>
      <c r="H1119" t="s">
        <v>846</v>
      </c>
      <c r="I1119" s="16" t="s">
        <v>85</v>
      </c>
      <c r="J1119" s="17" t="s">
        <v>299</v>
      </c>
      <c r="K1119" s="18">
        <v>31775</v>
      </c>
      <c r="L1119" s="16" t="s">
        <v>98</v>
      </c>
      <c r="M1119" s="19">
        <v>2159</v>
      </c>
      <c r="N1119" s="21"/>
      <c r="O1119" s="36">
        <v>84000000</v>
      </c>
      <c r="P1119" s="63">
        <f>[1]!EUROCONVERT(O1119,"ITL","EUR")</f>
        <v>43382.38</v>
      </c>
      <c r="Q1119" s="68"/>
      <c r="R1119" s="119"/>
    </row>
    <row r="1120" spans="1:18" ht="15">
      <c r="A1120" s="16" t="s">
        <v>1007</v>
      </c>
      <c r="B1120" s="16" t="s">
        <v>183</v>
      </c>
      <c r="C1120" s="16" t="s">
        <v>1008</v>
      </c>
      <c r="D1120" s="16" t="s">
        <v>184</v>
      </c>
      <c r="E1120" s="16" t="s">
        <v>283</v>
      </c>
      <c r="F1120" s="16" t="s">
        <v>131</v>
      </c>
      <c r="G1120" s="16" t="s">
        <v>124</v>
      </c>
      <c r="H1120" t="s">
        <v>846</v>
      </c>
      <c r="I1120" s="16" t="s">
        <v>85</v>
      </c>
      <c r="J1120" s="17" t="s">
        <v>299</v>
      </c>
      <c r="K1120" s="18">
        <v>31775</v>
      </c>
      <c r="L1120" s="16" t="s">
        <v>98</v>
      </c>
      <c r="M1120" s="19">
        <v>2161</v>
      </c>
      <c r="N1120" s="21"/>
      <c r="O1120" s="36">
        <v>84000000</v>
      </c>
      <c r="P1120" s="63">
        <f>[1]!EUROCONVERT(O1120,"ITL","EUR")</f>
        <v>43382.38</v>
      </c>
      <c r="Q1120" s="68"/>
      <c r="R1120" s="119"/>
    </row>
    <row r="1121" spans="1:18" ht="15">
      <c r="A1121" s="16" t="s">
        <v>1007</v>
      </c>
      <c r="B1121" s="16" t="s">
        <v>184</v>
      </c>
      <c r="C1121" s="16" t="s">
        <v>1008</v>
      </c>
      <c r="D1121" s="16" t="s">
        <v>98</v>
      </c>
      <c r="E1121" s="16" t="s">
        <v>283</v>
      </c>
      <c r="F1121" s="16" t="s">
        <v>131</v>
      </c>
      <c r="G1121" s="16" t="s">
        <v>124</v>
      </c>
      <c r="H1121" t="s">
        <v>846</v>
      </c>
      <c r="I1121" s="16" t="s">
        <v>85</v>
      </c>
      <c r="J1121" s="17" t="s">
        <v>299</v>
      </c>
      <c r="K1121" s="18">
        <v>31775</v>
      </c>
      <c r="L1121" s="16" t="s">
        <v>98</v>
      </c>
      <c r="M1121" s="19">
        <v>2162</v>
      </c>
      <c r="N1121" s="21"/>
      <c r="O1121" s="36">
        <v>96000000</v>
      </c>
      <c r="P1121" s="63">
        <f>[1]!EUROCONVERT(O1121,"ITL","EUR")</f>
        <v>49579.86</v>
      </c>
      <c r="Q1121" s="68"/>
      <c r="R1121" s="119"/>
    </row>
    <row r="1122" spans="1:18" ht="15">
      <c r="A1122" s="16" t="s">
        <v>1007</v>
      </c>
      <c r="B1122" s="16" t="s">
        <v>180</v>
      </c>
      <c r="C1122" s="16" t="s">
        <v>1008</v>
      </c>
      <c r="D1122" s="16" t="s">
        <v>196</v>
      </c>
      <c r="E1122" s="16" t="s">
        <v>283</v>
      </c>
      <c r="F1122" s="16" t="s">
        <v>131</v>
      </c>
      <c r="G1122" s="16" t="s">
        <v>124</v>
      </c>
      <c r="H1122" t="s">
        <v>846</v>
      </c>
      <c r="I1122" s="16" t="s">
        <v>85</v>
      </c>
      <c r="J1122" s="17" t="s">
        <v>299</v>
      </c>
      <c r="K1122" s="18">
        <v>31775</v>
      </c>
      <c r="L1122" s="16" t="s">
        <v>98</v>
      </c>
      <c r="M1122" s="19">
        <v>2164</v>
      </c>
      <c r="N1122" s="21"/>
      <c r="O1122" s="36">
        <v>96000000</v>
      </c>
      <c r="P1122" s="63">
        <f>[1]!EUROCONVERT(O1122,"ITL","EUR")</f>
        <v>49579.86</v>
      </c>
      <c r="Q1122" s="68"/>
      <c r="R1122" s="119"/>
    </row>
    <row r="1123" spans="1:18" ht="15">
      <c r="A1123" s="16" t="s">
        <v>1007</v>
      </c>
      <c r="B1123" s="16" t="s">
        <v>183</v>
      </c>
      <c r="C1123" s="16" t="s">
        <v>1008</v>
      </c>
      <c r="D1123" s="16" t="s">
        <v>180</v>
      </c>
      <c r="E1123" s="16" t="s">
        <v>283</v>
      </c>
      <c r="F1123" s="16" t="s">
        <v>131</v>
      </c>
      <c r="G1123" s="16" t="s">
        <v>124</v>
      </c>
      <c r="H1123" t="s">
        <v>846</v>
      </c>
      <c r="I1123" s="16" t="s">
        <v>85</v>
      </c>
      <c r="J1123" s="17" t="s">
        <v>299</v>
      </c>
      <c r="K1123" s="18">
        <v>31775</v>
      </c>
      <c r="L1123" s="16" t="s">
        <v>98</v>
      </c>
      <c r="M1123" s="19">
        <v>2166</v>
      </c>
      <c r="N1123" s="21"/>
      <c r="O1123" s="36">
        <v>96000000</v>
      </c>
      <c r="P1123" s="63">
        <f>[1]!EUROCONVERT(O1123,"ITL","EUR")</f>
        <v>49579.86</v>
      </c>
      <c r="Q1123" s="68"/>
      <c r="R1123" s="119"/>
    </row>
    <row r="1124" spans="1:18" ht="15">
      <c r="A1124" s="16" t="s">
        <v>1007</v>
      </c>
      <c r="B1124" s="16" t="s">
        <v>183</v>
      </c>
      <c r="C1124" s="16" t="s">
        <v>1008</v>
      </c>
      <c r="D1124" s="16" t="s">
        <v>183</v>
      </c>
      <c r="E1124" s="16" t="s">
        <v>283</v>
      </c>
      <c r="F1124" s="16" t="s">
        <v>131</v>
      </c>
      <c r="G1124" s="16" t="s">
        <v>124</v>
      </c>
      <c r="H1124" t="s">
        <v>846</v>
      </c>
      <c r="I1124" s="16" t="s">
        <v>85</v>
      </c>
      <c r="J1124" s="17" t="s">
        <v>299</v>
      </c>
      <c r="K1124" s="18">
        <v>31775</v>
      </c>
      <c r="L1124" s="16" t="s">
        <v>98</v>
      </c>
      <c r="M1124" s="19">
        <v>2167</v>
      </c>
      <c r="N1124" s="21"/>
      <c r="O1124" s="36">
        <v>96000000</v>
      </c>
      <c r="P1124" s="63">
        <f>[1]!EUROCONVERT(O1124,"ITL","EUR")</f>
        <v>49579.86</v>
      </c>
      <c r="Q1124" s="68"/>
      <c r="R1124" s="119"/>
    </row>
    <row r="1125" spans="1:18" ht="15">
      <c r="A1125" s="16" t="s">
        <v>1007</v>
      </c>
      <c r="B1125" s="16" t="s">
        <v>184</v>
      </c>
      <c r="C1125" s="16" t="s">
        <v>1008</v>
      </c>
      <c r="D1125" s="16" t="s">
        <v>181</v>
      </c>
      <c r="E1125" s="16" t="s">
        <v>283</v>
      </c>
      <c r="F1125" s="16" t="s">
        <v>131</v>
      </c>
      <c r="G1125" s="16" t="s">
        <v>124</v>
      </c>
      <c r="H1125" t="s">
        <v>846</v>
      </c>
      <c r="I1125" s="16" t="s">
        <v>85</v>
      </c>
      <c r="J1125" s="17" t="s">
        <v>299</v>
      </c>
      <c r="K1125" s="18">
        <v>31775</v>
      </c>
      <c r="L1125" s="16" t="s">
        <v>98</v>
      </c>
      <c r="M1125" s="19">
        <v>2163</v>
      </c>
      <c r="N1125" s="21"/>
      <c r="O1125" s="36">
        <v>96000000</v>
      </c>
      <c r="P1125" s="63">
        <f>[1]!EUROCONVERT(O1125,"ITL","EUR")</f>
        <v>49579.86</v>
      </c>
      <c r="Q1125" s="68"/>
      <c r="R1125" s="119"/>
    </row>
    <row r="1126" spans="1:18" s="81" customFormat="1" ht="16.5">
      <c r="A1126" s="20" t="s">
        <v>1009</v>
      </c>
      <c r="B1126" s="20"/>
      <c r="C1126" s="20"/>
      <c r="D1126" s="20"/>
      <c r="E1126" s="20"/>
      <c r="F1126" s="20"/>
      <c r="G1126" s="20"/>
      <c r="H1126" s="20"/>
      <c r="I1126" s="20"/>
      <c r="J1126" s="87"/>
      <c r="K1126" s="88"/>
      <c r="L1126" s="20"/>
      <c r="M1126" s="89"/>
      <c r="N1126" s="90"/>
      <c r="O1126" s="179">
        <f>SUBTOTAL(9,O1114:O1125)</f>
        <v>1080000000</v>
      </c>
      <c r="P1126" s="83">
        <f>[1]!EUROCONVERT(O1126,"ITL","EUR")</f>
        <v>557773.45</v>
      </c>
      <c r="Q1126" s="167"/>
      <c r="R1126" s="120"/>
    </row>
    <row r="1127" spans="1:18" ht="15">
      <c r="A1127" s="16" t="s">
        <v>1010</v>
      </c>
      <c r="B1127" s="16" t="s">
        <v>183</v>
      </c>
      <c r="C1127" s="16" t="s">
        <v>1008</v>
      </c>
      <c r="D1127" s="16" t="s">
        <v>188</v>
      </c>
      <c r="E1127" s="16" t="s">
        <v>283</v>
      </c>
      <c r="F1127" s="16" t="s">
        <v>131</v>
      </c>
      <c r="G1127" s="16" t="s">
        <v>124</v>
      </c>
      <c r="H1127" t="s">
        <v>846</v>
      </c>
      <c r="I1127" s="16" t="s">
        <v>85</v>
      </c>
      <c r="J1127" s="17" t="s">
        <v>299</v>
      </c>
      <c r="K1127" s="18">
        <v>31775</v>
      </c>
      <c r="L1127" s="16" t="s">
        <v>98</v>
      </c>
      <c r="M1127" s="19">
        <v>2148</v>
      </c>
      <c r="N1127" s="21"/>
      <c r="O1127" s="36">
        <v>84000000</v>
      </c>
      <c r="P1127" s="63">
        <f>[1]!EUROCONVERT(O1127,"ITL","EUR")</f>
        <v>43382.38</v>
      </c>
      <c r="Q1127" s="68"/>
      <c r="R1127" s="119"/>
    </row>
    <row r="1128" spans="1:18" ht="15">
      <c r="A1128" s="16" t="s">
        <v>1010</v>
      </c>
      <c r="B1128" s="16" t="s">
        <v>180</v>
      </c>
      <c r="C1128" s="16" t="s">
        <v>1008</v>
      </c>
      <c r="D1128" s="16" t="s">
        <v>126</v>
      </c>
      <c r="E1128" s="16" t="s">
        <v>283</v>
      </c>
      <c r="F1128" s="16" t="s">
        <v>131</v>
      </c>
      <c r="G1128" s="16" t="s">
        <v>124</v>
      </c>
      <c r="H1128" t="s">
        <v>846</v>
      </c>
      <c r="I1128" s="16" t="s">
        <v>85</v>
      </c>
      <c r="J1128" s="17" t="s">
        <v>299</v>
      </c>
      <c r="K1128" s="18">
        <v>31775</v>
      </c>
      <c r="L1128" s="16" t="s">
        <v>98</v>
      </c>
      <c r="M1128" s="19">
        <v>2153</v>
      </c>
      <c r="N1128" s="21"/>
      <c r="O1128" s="36">
        <v>96000000</v>
      </c>
      <c r="P1128" s="63">
        <f>[1]!EUROCONVERT(O1128,"ITL","EUR")</f>
        <v>49579.86</v>
      </c>
      <c r="Q1128" s="68"/>
      <c r="R1128" s="119"/>
    </row>
    <row r="1129" spans="1:18" ht="15">
      <c r="A1129" s="16" t="s">
        <v>1010</v>
      </c>
      <c r="B1129" s="16" t="s">
        <v>184</v>
      </c>
      <c r="C1129" s="16" t="s">
        <v>1008</v>
      </c>
      <c r="D1129" s="16" t="s">
        <v>194</v>
      </c>
      <c r="E1129" s="16" t="s">
        <v>283</v>
      </c>
      <c r="F1129" s="16" t="s">
        <v>131</v>
      </c>
      <c r="G1129" s="16" t="s">
        <v>124</v>
      </c>
      <c r="H1129" t="s">
        <v>846</v>
      </c>
      <c r="I1129" s="16" t="s">
        <v>85</v>
      </c>
      <c r="J1129" s="17" t="s">
        <v>299</v>
      </c>
      <c r="K1129" s="18">
        <v>31775</v>
      </c>
      <c r="L1129" s="16" t="s">
        <v>98</v>
      </c>
      <c r="M1129" s="19">
        <v>2145</v>
      </c>
      <c r="N1129" s="21"/>
      <c r="O1129" s="36">
        <v>84000000</v>
      </c>
      <c r="P1129" s="63">
        <f>[1]!EUROCONVERT(O1129,"ITL","EUR")</f>
        <v>43382.38</v>
      </c>
      <c r="Q1129" s="68"/>
      <c r="R1129" s="119"/>
    </row>
    <row r="1130" spans="1:18" ht="15">
      <c r="A1130" s="16" t="s">
        <v>1010</v>
      </c>
      <c r="B1130" s="16" t="s">
        <v>180</v>
      </c>
      <c r="C1130" s="16" t="s">
        <v>1008</v>
      </c>
      <c r="D1130" s="16" t="s">
        <v>185</v>
      </c>
      <c r="E1130" s="16" t="s">
        <v>283</v>
      </c>
      <c r="F1130" s="16" t="s">
        <v>131</v>
      </c>
      <c r="G1130" s="16" t="s">
        <v>124</v>
      </c>
      <c r="H1130" t="s">
        <v>846</v>
      </c>
      <c r="I1130" s="16" t="s">
        <v>85</v>
      </c>
      <c r="J1130" s="17" t="s">
        <v>299</v>
      </c>
      <c r="K1130" s="18">
        <v>31775</v>
      </c>
      <c r="L1130" s="16" t="s">
        <v>98</v>
      </c>
      <c r="M1130" s="19">
        <v>2146</v>
      </c>
      <c r="N1130" s="21"/>
      <c r="O1130" s="36">
        <v>84000000</v>
      </c>
      <c r="P1130" s="63">
        <f>[1]!EUROCONVERT(O1130,"ITL","EUR")</f>
        <v>43382.38</v>
      </c>
      <c r="Q1130" s="68"/>
      <c r="R1130" s="119"/>
    </row>
    <row r="1131" spans="1:18" ht="15">
      <c r="A1131" s="16" t="s">
        <v>1010</v>
      </c>
      <c r="B1131" s="16" t="s">
        <v>180</v>
      </c>
      <c r="C1131" s="16" t="s">
        <v>1008</v>
      </c>
      <c r="D1131" s="16" t="s">
        <v>195</v>
      </c>
      <c r="E1131" s="16" t="s">
        <v>283</v>
      </c>
      <c r="F1131" s="16" t="s">
        <v>131</v>
      </c>
      <c r="G1131" s="16" t="s">
        <v>124</v>
      </c>
      <c r="H1131" t="s">
        <v>846</v>
      </c>
      <c r="I1131" s="16" t="s">
        <v>85</v>
      </c>
      <c r="J1131" s="17" t="s">
        <v>299</v>
      </c>
      <c r="K1131" s="18">
        <v>31775</v>
      </c>
      <c r="L1131" s="16" t="s">
        <v>98</v>
      </c>
      <c r="M1131" s="19">
        <v>2147</v>
      </c>
      <c r="N1131" s="21"/>
      <c r="O1131" s="36">
        <v>84000000</v>
      </c>
      <c r="P1131" s="63">
        <f>[1]!EUROCONVERT(O1131,"ITL","EUR")</f>
        <v>43382.38</v>
      </c>
      <c r="Q1131" s="68"/>
      <c r="R1131" s="119"/>
    </row>
    <row r="1132" spans="1:18" ht="15">
      <c r="A1132" s="16" t="s">
        <v>1010</v>
      </c>
      <c r="B1132" s="16" t="s">
        <v>184</v>
      </c>
      <c r="C1132" s="16" t="s">
        <v>1008</v>
      </c>
      <c r="D1132" s="16" t="s">
        <v>186</v>
      </c>
      <c r="E1132" s="16" t="s">
        <v>283</v>
      </c>
      <c r="F1132" s="16" t="s">
        <v>131</v>
      </c>
      <c r="G1132" s="16" t="s">
        <v>124</v>
      </c>
      <c r="H1132" t="s">
        <v>846</v>
      </c>
      <c r="I1132" s="16" t="s">
        <v>85</v>
      </c>
      <c r="J1132" s="17" t="s">
        <v>299</v>
      </c>
      <c r="K1132" s="18">
        <v>31775</v>
      </c>
      <c r="L1132" s="16" t="s">
        <v>98</v>
      </c>
      <c r="M1132" s="19">
        <v>2144</v>
      </c>
      <c r="N1132" s="21"/>
      <c r="O1132" s="36">
        <v>84000000</v>
      </c>
      <c r="P1132" s="63">
        <f>[1]!EUROCONVERT(O1132,"ITL","EUR")</f>
        <v>43382.38</v>
      </c>
      <c r="Q1132" s="68"/>
      <c r="R1132" s="119"/>
    </row>
    <row r="1133" spans="1:18" ht="15">
      <c r="A1133" s="16" t="s">
        <v>1010</v>
      </c>
      <c r="B1133" s="16" t="s">
        <v>184</v>
      </c>
      <c r="C1133" s="16" t="s">
        <v>1008</v>
      </c>
      <c r="D1133" s="16" t="s">
        <v>98</v>
      </c>
      <c r="E1133" s="16" t="s">
        <v>283</v>
      </c>
      <c r="F1133" s="16" t="s">
        <v>131</v>
      </c>
      <c r="G1133" s="16" t="s">
        <v>124</v>
      </c>
      <c r="H1133" t="s">
        <v>846</v>
      </c>
      <c r="I1133" s="16" t="s">
        <v>85</v>
      </c>
      <c r="J1133" s="17" t="s">
        <v>299</v>
      </c>
      <c r="K1133" s="18">
        <v>31775</v>
      </c>
      <c r="L1133" s="16" t="s">
        <v>98</v>
      </c>
      <c r="M1133" s="19">
        <v>2150</v>
      </c>
      <c r="N1133" s="21"/>
      <c r="O1133" s="36">
        <v>96000000</v>
      </c>
      <c r="P1133" s="63">
        <f>[1]!EUROCONVERT(O1133,"ITL","EUR")</f>
        <v>49579.86</v>
      </c>
      <c r="Q1133" s="68"/>
      <c r="R1133" s="119"/>
    </row>
    <row r="1134" spans="1:18" ht="15">
      <c r="A1134" s="16" t="s">
        <v>1010</v>
      </c>
      <c r="B1134" s="16" t="s">
        <v>180</v>
      </c>
      <c r="C1134" s="16" t="s">
        <v>1008</v>
      </c>
      <c r="D1134" s="16" t="s">
        <v>196</v>
      </c>
      <c r="E1134" s="16" t="s">
        <v>283</v>
      </c>
      <c r="F1134" s="16" t="s">
        <v>131</v>
      </c>
      <c r="G1134" s="16" t="s">
        <v>124</v>
      </c>
      <c r="H1134" t="s">
        <v>846</v>
      </c>
      <c r="I1134" s="16" t="s">
        <v>85</v>
      </c>
      <c r="J1134" s="17" t="s">
        <v>299</v>
      </c>
      <c r="K1134" s="18">
        <v>31775</v>
      </c>
      <c r="L1134" s="16" t="s">
        <v>98</v>
      </c>
      <c r="M1134" s="19">
        <v>2152</v>
      </c>
      <c r="N1134" s="21"/>
      <c r="O1134" s="36">
        <v>96000000</v>
      </c>
      <c r="P1134" s="63">
        <f>[1]!EUROCONVERT(O1134,"ITL","EUR")</f>
        <v>49579.86</v>
      </c>
      <c r="Q1134" s="68"/>
      <c r="R1134" s="119"/>
    </row>
    <row r="1135" spans="1:18" ht="15">
      <c r="A1135" s="16" t="s">
        <v>1010</v>
      </c>
      <c r="B1135" s="16" t="s">
        <v>183</v>
      </c>
      <c r="C1135" s="16" t="s">
        <v>1008</v>
      </c>
      <c r="D1135" s="16" t="s">
        <v>180</v>
      </c>
      <c r="E1135" s="16" t="s">
        <v>283</v>
      </c>
      <c r="F1135" s="16" t="s">
        <v>131</v>
      </c>
      <c r="G1135" s="16" t="s">
        <v>124</v>
      </c>
      <c r="H1135" t="s">
        <v>846</v>
      </c>
      <c r="I1135" s="16" t="s">
        <v>85</v>
      </c>
      <c r="J1135" s="17" t="s">
        <v>299</v>
      </c>
      <c r="K1135" s="18">
        <v>31775</v>
      </c>
      <c r="L1135" s="16" t="s">
        <v>98</v>
      </c>
      <c r="M1135" s="19">
        <v>2154</v>
      </c>
      <c r="N1135" s="21"/>
      <c r="O1135" s="36">
        <v>96000000</v>
      </c>
      <c r="P1135" s="63">
        <f>[1]!EUROCONVERT(O1135,"ITL","EUR")</f>
        <v>49579.86</v>
      </c>
      <c r="Q1135" s="68"/>
      <c r="R1135" s="119"/>
    </row>
    <row r="1136" spans="1:18" ht="15">
      <c r="A1136" s="16" t="s">
        <v>1010</v>
      </c>
      <c r="B1136" s="16" t="s">
        <v>183</v>
      </c>
      <c r="C1136" s="16" t="s">
        <v>1008</v>
      </c>
      <c r="D1136" s="16" t="s">
        <v>183</v>
      </c>
      <c r="E1136" s="16" t="s">
        <v>283</v>
      </c>
      <c r="F1136" s="16" t="s">
        <v>131</v>
      </c>
      <c r="G1136" s="16" t="s">
        <v>124</v>
      </c>
      <c r="H1136" t="s">
        <v>846</v>
      </c>
      <c r="I1136" s="16" t="s">
        <v>85</v>
      </c>
      <c r="J1136" s="17" t="s">
        <v>299</v>
      </c>
      <c r="K1136" s="18">
        <v>31775</v>
      </c>
      <c r="L1136" s="16" t="s">
        <v>98</v>
      </c>
      <c r="M1136" s="19">
        <v>2155</v>
      </c>
      <c r="N1136" s="21"/>
      <c r="O1136" s="36">
        <v>96000000</v>
      </c>
      <c r="P1136" s="63">
        <f>[1]!EUROCONVERT(O1136,"ITL","EUR")</f>
        <v>49579.86</v>
      </c>
      <c r="Q1136" s="68"/>
      <c r="R1136" s="119"/>
    </row>
    <row r="1137" spans="1:18" ht="15">
      <c r="A1137" s="16" t="s">
        <v>1010</v>
      </c>
      <c r="B1137" s="16" t="s">
        <v>184</v>
      </c>
      <c r="C1137" s="16" t="s">
        <v>1008</v>
      </c>
      <c r="D1137" s="16" t="s">
        <v>181</v>
      </c>
      <c r="E1137" s="16" t="s">
        <v>283</v>
      </c>
      <c r="F1137" s="16" t="s">
        <v>131</v>
      </c>
      <c r="G1137" s="16" t="s">
        <v>124</v>
      </c>
      <c r="H1137" t="s">
        <v>846</v>
      </c>
      <c r="I1137" s="16" t="s">
        <v>85</v>
      </c>
      <c r="J1137" s="17" t="s">
        <v>299</v>
      </c>
      <c r="K1137" s="18">
        <v>31775</v>
      </c>
      <c r="L1137" s="16" t="s">
        <v>98</v>
      </c>
      <c r="M1137" s="19">
        <v>2151</v>
      </c>
      <c r="N1137" s="21"/>
      <c r="O1137" s="36">
        <v>96000000</v>
      </c>
      <c r="P1137" s="63">
        <f>[1]!EUROCONVERT(O1137,"ITL","EUR")</f>
        <v>49579.86</v>
      </c>
      <c r="Q1137" s="68"/>
      <c r="R1137" s="119"/>
    </row>
    <row r="1138" spans="1:18" ht="15">
      <c r="A1138" s="16" t="s">
        <v>1010</v>
      </c>
      <c r="B1138" s="16" t="s">
        <v>183</v>
      </c>
      <c r="C1138" s="16" t="s">
        <v>1008</v>
      </c>
      <c r="D1138" s="16" t="s">
        <v>184</v>
      </c>
      <c r="E1138" s="16" t="s">
        <v>283</v>
      </c>
      <c r="F1138" s="16" t="s">
        <v>131</v>
      </c>
      <c r="G1138" s="16" t="s">
        <v>124</v>
      </c>
      <c r="H1138" t="s">
        <v>846</v>
      </c>
      <c r="I1138" s="16" t="s">
        <v>85</v>
      </c>
      <c r="J1138" s="17" t="s">
        <v>299</v>
      </c>
      <c r="K1138" s="18">
        <v>31775</v>
      </c>
      <c r="L1138" s="16" t="s">
        <v>98</v>
      </c>
      <c r="M1138" s="19">
        <v>2149</v>
      </c>
      <c r="N1138" s="21"/>
      <c r="O1138" s="36">
        <v>84000000</v>
      </c>
      <c r="P1138" s="63">
        <f>[1]!EUROCONVERT(O1138,"ITL","EUR")</f>
        <v>43382.38</v>
      </c>
      <c r="Q1138" s="68"/>
      <c r="R1138" s="119"/>
    </row>
    <row r="1139" spans="1:18" s="81" customFormat="1" ht="16.5">
      <c r="A1139" s="20" t="s">
        <v>1011</v>
      </c>
      <c r="B1139" s="20"/>
      <c r="C1139" s="20"/>
      <c r="D1139" s="20"/>
      <c r="E1139" s="20"/>
      <c r="F1139" s="20"/>
      <c r="G1139" s="20"/>
      <c r="H1139" s="20"/>
      <c r="I1139" s="20"/>
      <c r="J1139" s="87"/>
      <c r="K1139" s="88"/>
      <c r="L1139" s="20"/>
      <c r="M1139" s="89"/>
      <c r="N1139" s="90"/>
      <c r="O1139" s="179">
        <f>SUBTOTAL(9,O1127:O1138)</f>
        <v>1080000000</v>
      </c>
      <c r="P1139" s="83">
        <f>[1]!EUROCONVERT(O1139,"ITL","EUR")</f>
        <v>557773.45</v>
      </c>
      <c r="Q1139" s="167"/>
      <c r="R1139" s="120"/>
    </row>
    <row r="1140" spans="1:18" ht="15">
      <c r="A1140" s="16" t="s">
        <v>1012</v>
      </c>
      <c r="B1140" s="16" t="s">
        <v>180</v>
      </c>
      <c r="C1140" s="16" t="s">
        <v>1008</v>
      </c>
      <c r="D1140" s="16" t="s">
        <v>195</v>
      </c>
      <c r="E1140" s="16" t="s">
        <v>283</v>
      </c>
      <c r="F1140" s="16" t="s">
        <v>131</v>
      </c>
      <c r="G1140" s="16" t="s">
        <v>124</v>
      </c>
      <c r="H1140" t="s">
        <v>846</v>
      </c>
      <c r="I1140" s="16" t="s">
        <v>85</v>
      </c>
      <c r="J1140" s="17" t="s">
        <v>299</v>
      </c>
      <c r="K1140" s="18">
        <v>31775</v>
      </c>
      <c r="L1140" s="16" t="s">
        <v>98</v>
      </c>
      <c r="M1140" s="19">
        <v>2195</v>
      </c>
      <c r="N1140" s="21"/>
      <c r="O1140" s="36">
        <v>84000000</v>
      </c>
      <c r="P1140" s="63">
        <f>[1]!EUROCONVERT(O1140,"ITL","EUR")</f>
        <v>43382.38</v>
      </c>
      <c r="Q1140" s="68"/>
      <c r="R1140" s="119"/>
    </row>
    <row r="1141" spans="1:18" ht="15">
      <c r="A1141" s="16" t="s">
        <v>1012</v>
      </c>
      <c r="B1141" s="16" t="s">
        <v>183</v>
      </c>
      <c r="C1141" s="16" t="s">
        <v>1008</v>
      </c>
      <c r="D1141" s="16" t="s">
        <v>183</v>
      </c>
      <c r="E1141" s="16" t="s">
        <v>283</v>
      </c>
      <c r="F1141" s="16" t="s">
        <v>131</v>
      </c>
      <c r="G1141" s="16" t="s">
        <v>124</v>
      </c>
      <c r="H1141" t="s">
        <v>846</v>
      </c>
      <c r="I1141" s="16" t="s">
        <v>85</v>
      </c>
      <c r="J1141" s="17" t="s">
        <v>299</v>
      </c>
      <c r="K1141" s="18">
        <v>31775</v>
      </c>
      <c r="L1141" s="16" t="s">
        <v>98</v>
      </c>
      <c r="M1141" s="19">
        <v>2143</v>
      </c>
      <c r="N1141" s="21"/>
      <c r="O1141" s="36">
        <v>96000000</v>
      </c>
      <c r="P1141" s="63">
        <f>[1]!EUROCONVERT(O1141,"ITL","EUR")</f>
        <v>49579.86</v>
      </c>
      <c r="Q1141" s="68"/>
      <c r="R1141" s="119"/>
    </row>
    <row r="1142" spans="1:18" ht="15">
      <c r="A1142" s="16" t="s">
        <v>1012</v>
      </c>
      <c r="B1142" s="16" t="s">
        <v>180</v>
      </c>
      <c r="C1142" s="16" t="s">
        <v>1008</v>
      </c>
      <c r="D1142" s="16" t="s">
        <v>186</v>
      </c>
      <c r="E1142" s="16" t="s">
        <v>283</v>
      </c>
      <c r="F1142" s="16" t="s">
        <v>131</v>
      </c>
      <c r="G1142" s="16" t="s">
        <v>124</v>
      </c>
      <c r="H1142" t="s">
        <v>846</v>
      </c>
      <c r="I1142" s="16" t="s">
        <v>85</v>
      </c>
      <c r="J1142" s="17" t="s">
        <v>299</v>
      </c>
      <c r="K1142" s="18">
        <v>31775</v>
      </c>
      <c r="L1142" s="16" t="s">
        <v>98</v>
      </c>
      <c r="M1142" s="19">
        <v>2192</v>
      </c>
      <c r="N1142" s="21"/>
      <c r="O1142" s="36">
        <v>84000000</v>
      </c>
      <c r="P1142" s="63">
        <f>[1]!EUROCONVERT(O1142,"ITL","EUR")</f>
        <v>43382.38</v>
      </c>
      <c r="Q1142" s="68"/>
      <c r="R1142" s="119"/>
    </row>
    <row r="1143" spans="1:18" ht="15">
      <c r="A1143" s="16" t="s">
        <v>1012</v>
      </c>
      <c r="B1143" s="16" t="s">
        <v>180</v>
      </c>
      <c r="C1143" s="16" t="s">
        <v>1008</v>
      </c>
      <c r="D1143" s="16" t="s">
        <v>185</v>
      </c>
      <c r="E1143" s="16" t="s">
        <v>283</v>
      </c>
      <c r="F1143" s="16" t="s">
        <v>131</v>
      </c>
      <c r="G1143" s="16" t="s">
        <v>124</v>
      </c>
      <c r="H1143" t="s">
        <v>846</v>
      </c>
      <c r="I1143" s="16" t="s">
        <v>85</v>
      </c>
      <c r="J1143" s="17" t="s">
        <v>299</v>
      </c>
      <c r="K1143" s="18">
        <v>31775</v>
      </c>
      <c r="L1143" s="16" t="s">
        <v>98</v>
      </c>
      <c r="M1143" s="19">
        <v>2194</v>
      </c>
      <c r="N1143" s="21"/>
      <c r="O1143" s="36">
        <v>84000000</v>
      </c>
      <c r="P1143" s="63">
        <f>[1]!EUROCONVERT(O1143,"ITL","EUR")</f>
        <v>43382.38</v>
      </c>
      <c r="Q1143" s="68"/>
      <c r="R1143" s="119"/>
    </row>
    <row r="1144" spans="1:18" ht="15">
      <c r="A1144" s="16" t="s">
        <v>1012</v>
      </c>
      <c r="B1144" s="16" t="s">
        <v>183</v>
      </c>
      <c r="C1144" s="16" t="s">
        <v>1008</v>
      </c>
      <c r="D1144" s="16" t="s">
        <v>188</v>
      </c>
      <c r="E1144" s="16" t="s">
        <v>283</v>
      </c>
      <c r="F1144" s="16" t="s">
        <v>131</v>
      </c>
      <c r="G1144" s="16" t="s">
        <v>124</v>
      </c>
      <c r="H1144" t="s">
        <v>846</v>
      </c>
      <c r="I1144" s="16" t="s">
        <v>85</v>
      </c>
      <c r="J1144" s="17" t="s">
        <v>299</v>
      </c>
      <c r="K1144" s="18">
        <v>31775</v>
      </c>
      <c r="L1144" s="16" t="s">
        <v>98</v>
      </c>
      <c r="M1144" s="19">
        <v>2196</v>
      </c>
      <c r="N1144" s="21"/>
      <c r="O1144" s="36">
        <v>84000000</v>
      </c>
      <c r="P1144" s="63">
        <f>[1]!EUROCONVERT(O1144,"ITL","EUR")</f>
        <v>43382.38</v>
      </c>
      <c r="Q1144" s="68"/>
      <c r="R1144" s="119"/>
    </row>
    <row r="1145" spans="1:18" ht="15">
      <c r="A1145" s="16" t="s">
        <v>1012</v>
      </c>
      <c r="B1145" s="16" t="s">
        <v>183</v>
      </c>
      <c r="C1145" s="16" t="s">
        <v>1008</v>
      </c>
      <c r="D1145" s="16" t="s">
        <v>184</v>
      </c>
      <c r="E1145" s="16" t="s">
        <v>283</v>
      </c>
      <c r="F1145" s="16" t="s">
        <v>131</v>
      </c>
      <c r="G1145" s="16" t="s">
        <v>124</v>
      </c>
      <c r="H1145" t="s">
        <v>846</v>
      </c>
      <c r="I1145" s="16" t="s">
        <v>85</v>
      </c>
      <c r="J1145" s="17" t="s">
        <v>299</v>
      </c>
      <c r="K1145" s="18">
        <v>31775</v>
      </c>
      <c r="L1145" s="16" t="s">
        <v>98</v>
      </c>
      <c r="M1145" s="19">
        <v>2197</v>
      </c>
      <c r="N1145" s="21"/>
      <c r="O1145" s="36">
        <v>84000000</v>
      </c>
      <c r="P1145" s="63">
        <f>[1]!EUROCONVERT(O1145,"ITL","EUR")</f>
        <v>43382.38</v>
      </c>
      <c r="Q1145" s="68"/>
      <c r="R1145" s="119"/>
    </row>
    <row r="1146" spans="1:18" ht="15">
      <c r="A1146" s="16" t="s">
        <v>1012</v>
      </c>
      <c r="B1146" s="16" t="s">
        <v>184</v>
      </c>
      <c r="C1146" s="16" t="s">
        <v>1008</v>
      </c>
      <c r="D1146" s="16" t="s">
        <v>98</v>
      </c>
      <c r="E1146" s="16" t="s">
        <v>283</v>
      </c>
      <c r="F1146" s="16" t="s">
        <v>131</v>
      </c>
      <c r="G1146" s="16" t="s">
        <v>124</v>
      </c>
      <c r="H1146" t="s">
        <v>846</v>
      </c>
      <c r="I1146" s="16" t="s">
        <v>85</v>
      </c>
      <c r="J1146" s="17" t="s">
        <v>299</v>
      </c>
      <c r="K1146" s="18">
        <v>31775</v>
      </c>
      <c r="L1146" s="16" t="s">
        <v>98</v>
      </c>
      <c r="M1146" s="19">
        <v>2198</v>
      </c>
      <c r="N1146" s="21"/>
      <c r="O1146" s="36">
        <v>96000000</v>
      </c>
      <c r="P1146" s="63">
        <f>[1]!EUROCONVERT(O1146,"ITL","EUR")</f>
        <v>49579.86</v>
      </c>
      <c r="Q1146" s="68"/>
      <c r="R1146" s="119"/>
    </row>
    <row r="1147" spans="1:18" ht="15">
      <c r="A1147" s="16" t="s">
        <v>1012</v>
      </c>
      <c r="B1147" s="16" t="s">
        <v>184</v>
      </c>
      <c r="C1147" s="16" t="s">
        <v>1008</v>
      </c>
      <c r="D1147" s="16" t="s">
        <v>181</v>
      </c>
      <c r="E1147" s="16" t="s">
        <v>283</v>
      </c>
      <c r="F1147" s="16" t="s">
        <v>131</v>
      </c>
      <c r="G1147" s="16" t="s">
        <v>124</v>
      </c>
      <c r="H1147" t="s">
        <v>846</v>
      </c>
      <c r="I1147" s="16" t="s">
        <v>85</v>
      </c>
      <c r="J1147" s="17" t="s">
        <v>299</v>
      </c>
      <c r="K1147" s="18">
        <v>31775</v>
      </c>
      <c r="L1147" s="16" t="s">
        <v>98</v>
      </c>
      <c r="M1147" s="19">
        <v>2199</v>
      </c>
      <c r="N1147" s="21"/>
      <c r="O1147" s="36">
        <v>96000000</v>
      </c>
      <c r="P1147" s="63">
        <f>[1]!EUROCONVERT(O1147,"ITL","EUR")</f>
        <v>49579.86</v>
      </c>
      <c r="Q1147" s="68"/>
      <c r="R1147" s="119"/>
    </row>
    <row r="1148" spans="1:18" ht="15">
      <c r="A1148" s="16" t="s">
        <v>1012</v>
      </c>
      <c r="B1148" s="16" t="s">
        <v>180</v>
      </c>
      <c r="C1148" s="16" t="s">
        <v>1008</v>
      </c>
      <c r="D1148" s="16" t="s">
        <v>196</v>
      </c>
      <c r="E1148" s="16" t="s">
        <v>283</v>
      </c>
      <c r="F1148" s="16" t="s">
        <v>131</v>
      </c>
      <c r="G1148" s="16" t="s">
        <v>124</v>
      </c>
      <c r="H1148" t="s">
        <v>846</v>
      </c>
      <c r="I1148" s="16" t="s">
        <v>85</v>
      </c>
      <c r="J1148" s="17" t="s">
        <v>299</v>
      </c>
      <c r="K1148" s="18">
        <v>31775</v>
      </c>
      <c r="L1148" s="16" t="s">
        <v>98</v>
      </c>
      <c r="M1148" s="19">
        <v>2201</v>
      </c>
      <c r="N1148" s="21"/>
      <c r="O1148" s="36">
        <v>96000000</v>
      </c>
      <c r="P1148" s="63">
        <f>[1]!EUROCONVERT(O1148,"ITL","EUR")</f>
        <v>49579.86</v>
      </c>
      <c r="Q1148" s="68"/>
      <c r="R1148" s="119"/>
    </row>
    <row r="1149" spans="1:18" ht="15">
      <c r="A1149" s="16" t="s">
        <v>1012</v>
      </c>
      <c r="B1149" s="16" t="s">
        <v>180</v>
      </c>
      <c r="C1149" s="16" t="s">
        <v>1008</v>
      </c>
      <c r="D1149" s="16" t="s">
        <v>126</v>
      </c>
      <c r="E1149" s="16" t="s">
        <v>283</v>
      </c>
      <c r="F1149" s="16" t="s">
        <v>131</v>
      </c>
      <c r="G1149" s="16" t="s">
        <v>124</v>
      </c>
      <c r="H1149" t="s">
        <v>846</v>
      </c>
      <c r="I1149" s="16" t="s">
        <v>85</v>
      </c>
      <c r="J1149" s="17" t="s">
        <v>299</v>
      </c>
      <c r="K1149" s="18">
        <v>31775</v>
      </c>
      <c r="L1149" s="16" t="s">
        <v>98</v>
      </c>
      <c r="M1149" s="19">
        <v>2200</v>
      </c>
      <c r="N1149" s="21"/>
      <c r="O1149" s="36">
        <v>96000000</v>
      </c>
      <c r="P1149" s="63">
        <f>[1]!EUROCONVERT(O1149,"ITL","EUR")</f>
        <v>49579.86</v>
      </c>
      <c r="Q1149" s="68"/>
      <c r="R1149" s="119"/>
    </row>
    <row r="1150" spans="1:18" ht="15">
      <c r="A1150" s="16" t="s">
        <v>1012</v>
      </c>
      <c r="B1150" s="16" t="s">
        <v>183</v>
      </c>
      <c r="C1150" s="16" t="s">
        <v>1008</v>
      </c>
      <c r="D1150" s="16" t="s">
        <v>180</v>
      </c>
      <c r="E1150" s="16" t="s">
        <v>283</v>
      </c>
      <c r="F1150" s="16" t="s">
        <v>131</v>
      </c>
      <c r="G1150" s="16" t="s">
        <v>124</v>
      </c>
      <c r="H1150" t="s">
        <v>846</v>
      </c>
      <c r="I1150" s="16" t="s">
        <v>85</v>
      </c>
      <c r="J1150" s="17" t="s">
        <v>299</v>
      </c>
      <c r="K1150" s="18">
        <v>31775</v>
      </c>
      <c r="L1150" s="16" t="s">
        <v>98</v>
      </c>
      <c r="M1150" s="19">
        <v>2142</v>
      </c>
      <c r="N1150" s="21"/>
      <c r="O1150" s="36">
        <v>96000000</v>
      </c>
      <c r="P1150" s="63">
        <f>[1]!EUROCONVERT(O1150,"ITL","EUR")</f>
        <v>49579.86</v>
      </c>
      <c r="Q1150" s="68"/>
      <c r="R1150" s="119"/>
    </row>
    <row r="1151" spans="1:18" ht="15">
      <c r="A1151" s="16" t="s">
        <v>1012</v>
      </c>
      <c r="B1151" s="16" t="s">
        <v>184</v>
      </c>
      <c r="C1151" s="16" t="s">
        <v>1008</v>
      </c>
      <c r="D1151" s="16" t="s">
        <v>194</v>
      </c>
      <c r="E1151" s="16" t="s">
        <v>283</v>
      </c>
      <c r="F1151" s="16" t="s">
        <v>131</v>
      </c>
      <c r="G1151" s="16" t="s">
        <v>124</v>
      </c>
      <c r="H1151" t="s">
        <v>846</v>
      </c>
      <c r="I1151" s="16" t="s">
        <v>85</v>
      </c>
      <c r="J1151" s="17" t="s">
        <v>299</v>
      </c>
      <c r="K1151" s="18">
        <v>31775</v>
      </c>
      <c r="L1151" s="16" t="s">
        <v>98</v>
      </c>
      <c r="M1151" s="19">
        <v>2193</v>
      </c>
      <c r="N1151" s="21"/>
      <c r="O1151" s="36">
        <v>84000000</v>
      </c>
      <c r="P1151" s="63">
        <f>[1]!EUROCONVERT(O1151,"ITL","EUR")</f>
        <v>43382.38</v>
      </c>
      <c r="Q1151" s="68"/>
      <c r="R1151" s="119"/>
    </row>
    <row r="1152" spans="1:18" s="81" customFormat="1" ht="16.5">
      <c r="A1152" s="20" t="s">
        <v>1013</v>
      </c>
      <c r="B1152" s="20"/>
      <c r="C1152" s="20"/>
      <c r="D1152" s="20"/>
      <c r="E1152" s="20"/>
      <c r="F1152" s="20"/>
      <c r="G1152" s="20"/>
      <c r="H1152" s="20"/>
      <c r="I1152" s="20"/>
      <c r="J1152" s="87"/>
      <c r="K1152" s="88"/>
      <c r="L1152" s="20"/>
      <c r="M1152" s="89"/>
      <c r="N1152" s="90"/>
      <c r="O1152" s="179">
        <f>SUBTOTAL(9,O1140:O1151)</f>
        <v>1080000000</v>
      </c>
      <c r="P1152" s="83">
        <f>[1]!EUROCONVERT(O1152,"ITL","EUR")</f>
        <v>557773.45</v>
      </c>
      <c r="Q1152" s="167"/>
      <c r="R1152" s="120"/>
    </row>
    <row r="1153" spans="1:18" ht="15">
      <c r="A1153" s="16" t="s">
        <v>1014</v>
      </c>
      <c r="B1153" s="16" t="s">
        <v>180</v>
      </c>
      <c r="C1153" s="16" t="s">
        <v>1008</v>
      </c>
      <c r="D1153" s="16" t="s">
        <v>195</v>
      </c>
      <c r="E1153" s="16" t="s">
        <v>283</v>
      </c>
      <c r="F1153" s="16" t="s">
        <v>131</v>
      </c>
      <c r="G1153" s="16" t="s">
        <v>124</v>
      </c>
      <c r="H1153" t="s">
        <v>846</v>
      </c>
      <c r="I1153" s="16" t="s">
        <v>85</v>
      </c>
      <c r="J1153" s="17" t="s">
        <v>299</v>
      </c>
      <c r="K1153" s="18">
        <v>31775</v>
      </c>
      <c r="L1153" s="16" t="s">
        <v>98</v>
      </c>
      <c r="M1153" s="19">
        <v>2185</v>
      </c>
      <c r="N1153" s="21"/>
      <c r="O1153" s="36">
        <v>84000000</v>
      </c>
      <c r="P1153" s="63">
        <f>[1]!EUROCONVERT(O1153,"ITL","EUR")</f>
        <v>43382.38</v>
      </c>
      <c r="Q1153" s="68"/>
      <c r="R1153" s="119"/>
    </row>
    <row r="1154" spans="1:18" ht="15">
      <c r="A1154" s="16" t="s">
        <v>1014</v>
      </c>
      <c r="B1154" s="16" t="s">
        <v>184</v>
      </c>
      <c r="C1154" s="16" t="s">
        <v>1008</v>
      </c>
      <c r="D1154" s="16" t="s">
        <v>194</v>
      </c>
      <c r="E1154" s="16" t="s">
        <v>283</v>
      </c>
      <c r="F1154" s="16" t="s">
        <v>131</v>
      </c>
      <c r="G1154" s="16" t="s">
        <v>124</v>
      </c>
      <c r="H1154" t="s">
        <v>846</v>
      </c>
      <c r="I1154" s="16" t="s">
        <v>85</v>
      </c>
      <c r="J1154" s="17" t="s">
        <v>299</v>
      </c>
      <c r="K1154" s="18">
        <v>31775</v>
      </c>
      <c r="L1154" s="16" t="s">
        <v>98</v>
      </c>
      <c r="M1154" s="19">
        <v>2181</v>
      </c>
      <c r="N1154" s="21"/>
      <c r="O1154" s="36">
        <v>84000000</v>
      </c>
      <c r="P1154" s="63">
        <f>[1]!EUROCONVERT(O1154,"ITL","EUR")</f>
        <v>43382.38</v>
      </c>
      <c r="Q1154" s="68"/>
      <c r="R1154" s="119"/>
    </row>
    <row r="1155" spans="1:18" ht="15">
      <c r="A1155" s="16" t="s">
        <v>1014</v>
      </c>
      <c r="B1155" s="16" t="s">
        <v>184</v>
      </c>
      <c r="C1155" s="16" t="s">
        <v>1008</v>
      </c>
      <c r="D1155" s="16" t="s">
        <v>186</v>
      </c>
      <c r="E1155" s="16" t="s">
        <v>283</v>
      </c>
      <c r="F1155" s="16" t="s">
        <v>131</v>
      </c>
      <c r="G1155" s="16" t="s">
        <v>124</v>
      </c>
      <c r="H1155" t="s">
        <v>846</v>
      </c>
      <c r="I1155" s="16" t="s">
        <v>85</v>
      </c>
      <c r="J1155" s="17" t="s">
        <v>299</v>
      </c>
      <c r="K1155" s="18">
        <v>31775</v>
      </c>
      <c r="L1155" s="16" t="s">
        <v>98</v>
      </c>
      <c r="M1155" s="19">
        <v>2180</v>
      </c>
      <c r="N1155" s="21"/>
      <c r="O1155" s="36">
        <v>84000000</v>
      </c>
      <c r="P1155" s="63">
        <f>[1]!EUROCONVERT(O1155,"ITL","EUR")</f>
        <v>43382.38</v>
      </c>
      <c r="Q1155" s="68"/>
      <c r="R1155" s="119"/>
    </row>
    <row r="1156" spans="1:18" ht="15">
      <c r="A1156" s="16" t="s">
        <v>1014</v>
      </c>
      <c r="B1156" s="16" t="s">
        <v>184</v>
      </c>
      <c r="C1156" s="16" t="s">
        <v>1008</v>
      </c>
      <c r="D1156" s="16" t="s">
        <v>98</v>
      </c>
      <c r="E1156" s="16" t="s">
        <v>283</v>
      </c>
      <c r="F1156" s="16" t="s">
        <v>131</v>
      </c>
      <c r="G1156" s="16" t="s">
        <v>124</v>
      </c>
      <c r="H1156" t="s">
        <v>846</v>
      </c>
      <c r="I1156" s="16" t="s">
        <v>85</v>
      </c>
      <c r="J1156" s="17" t="s">
        <v>299</v>
      </c>
      <c r="K1156" s="18">
        <v>31775</v>
      </c>
      <c r="L1156" s="16" t="s">
        <v>98</v>
      </c>
      <c r="M1156" s="19">
        <v>2182</v>
      </c>
      <c r="N1156" s="21"/>
      <c r="O1156" s="36">
        <v>84000000</v>
      </c>
      <c r="P1156" s="63">
        <f>[1]!EUROCONVERT(O1156,"ITL","EUR")</f>
        <v>43382.38</v>
      </c>
      <c r="Q1156" s="68"/>
      <c r="R1156" s="119"/>
    </row>
    <row r="1157" spans="1:18" ht="15">
      <c r="A1157" s="16" t="s">
        <v>1014</v>
      </c>
      <c r="B1157" s="16" t="s">
        <v>184</v>
      </c>
      <c r="C1157" s="16" t="s">
        <v>1008</v>
      </c>
      <c r="D1157" s="16" t="s">
        <v>181</v>
      </c>
      <c r="E1157" s="16" t="s">
        <v>283</v>
      </c>
      <c r="F1157" s="16" t="s">
        <v>131</v>
      </c>
      <c r="G1157" s="16" t="s">
        <v>124</v>
      </c>
      <c r="H1157" t="s">
        <v>846</v>
      </c>
      <c r="I1157" s="16" t="s">
        <v>85</v>
      </c>
      <c r="J1157" s="17" t="s">
        <v>299</v>
      </c>
      <c r="K1157" s="18">
        <v>31775</v>
      </c>
      <c r="L1157" s="16" t="s">
        <v>98</v>
      </c>
      <c r="M1157" s="19">
        <v>2183</v>
      </c>
      <c r="N1157" s="21"/>
      <c r="O1157" s="36">
        <v>84000000</v>
      </c>
      <c r="P1157" s="63">
        <f>[1]!EUROCONVERT(O1157,"ITL","EUR")</f>
        <v>43382.38</v>
      </c>
      <c r="Q1157" s="68"/>
      <c r="R1157" s="119"/>
    </row>
    <row r="1158" spans="1:18" ht="15">
      <c r="A1158" s="16" t="s">
        <v>1014</v>
      </c>
      <c r="B1158" s="16" t="s">
        <v>180</v>
      </c>
      <c r="C1158" s="16" t="s">
        <v>1008</v>
      </c>
      <c r="D1158" s="16" t="s">
        <v>185</v>
      </c>
      <c r="E1158" s="16" t="s">
        <v>283</v>
      </c>
      <c r="F1158" s="16" t="s">
        <v>131</v>
      </c>
      <c r="G1158" s="16" t="s">
        <v>124</v>
      </c>
      <c r="H1158" t="s">
        <v>846</v>
      </c>
      <c r="I1158" s="16" t="s">
        <v>85</v>
      </c>
      <c r="J1158" s="17" t="s">
        <v>299</v>
      </c>
      <c r="K1158" s="18">
        <v>31775</v>
      </c>
      <c r="L1158" s="16" t="s">
        <v>98</v>
      </c>
      <c r="M1158" s="19">
        <v>2184</v>
      </c>
      <c r="N1158" s="21"/>
      <c r="O1158" s="36">
        <v>84000000</v>
      </c>
      <c r="P1158" s="63">
        <f>[1]!EUROCONVERT(O1158,"ITL","EUR")</f>
        <v>43382.38</v>
      </c>
      <c r="Q1158" s="68"/>
      <c r="R1158" s="119"/>
    </row>
    <row r="1159" spans="1:18" ht="15">
      <c r="A1159" s="16" t="s">
        <v>1014</v>
      </c>
      <c r="B1159" s="16" t="s">
        <v>180</v>
      </c>
      <c r="C1159" s="16" t="s">
        <v>1008</v>
      </c>
      <c r="D1159" s="16" t="s">
        <v>126</v>
      </c>
      <c r="E1159" s="16" t="s">
        <v>283</v>
      </c>
      <c r="F1159" s="16" t="s">
        <v>131</v>
      </c>
      <c r="G1159" s="16" t="s">
        <v>124</v>
      </c>
      <c r="H1159" t="s">
        <v>846</v>
      </c>
      <c r="I1159" s="16" t="s">
        <v>85</v>
      </c>
      <c r="J1159" s="17" t="s">
        <v>299</v>
      </c>
      <c r="K1159" s="18">
        <v>31775</v>
      </c>
      <c r="L1159" s="16" t="s">
        <v>98</v>
      </c>
      <c r="M1159" s="19">
        <v>2187</v>
      </c>
      <c r="N1159" s="21"/>
      <c r="O1159" s="36">
        <v>84000000</v>
      </c>
      <c r="P1159" s="63">
        <f>[1]!EUROCONVERT(O1159,"ITL","EUR")</f>
        <v>43382.38</v>
      </c>
      <c r="Q1159" s="68"/>
      <c r="R1159" s="119"/>
    </row>
    <row r="1160" spans="1:18" ht="15">
      <c r="A1160" s="16" t="s">
        <v>1014</v>
      </c>
      <c r="B1160" s="16" t="s">
        <v>183</v>
      </c>
      <c r="C1160" s="16" t="s">
        <v>1008</v>
      </c>
      <c r="D1160" s="16" t="s">
        <v>188</v>
      </c>
      <c r="E1160" s="16" t="s">
        <v>283</v>
      </c>
      <c r="F1160" s="16" t="s">
        <v>131</v>
      </c>
      <c r="G1160" s="16" t="s">
        <v>124</v>
      </c>
      <c r="H1160" t="s">
        <v>846</v>
      </c>
      <c r="I1160" s="16" t="s">
        <v>85</v>
      </c>
      <c r="J1160" s="17" t="s">
        <v>299</v>
      </c>
      <c r="K1160" s="18">
        <v>31775</v>
      </c>
      <c r="L1160" s="16" t="s">
        <v>98</v>
      </c>
      <c r="M1160" s="19">
        <v>2188</v>
      </c>
      <c r="N1160" s="21"/>
      <c r="O1160" s="36">
        <v>84000000</v>
      </c>
      <c r="P1160" s="63">
        <f>[1]!EUROCONVERT(O1160,"ITL","EUR")</f>
        <v>43382.38</v>
      </c>
      <c r="Q1160" s="68"/>
      <c r="R1160" s="119"/>
    </row>
    <row r="1161" spans="1:18" ht="15">
      <c r="A1161" s="16" t="s">
        <v>1014</v>
      </c>
      <c r="B1161" s="16" t="s">
        <v>183</v>
      </c>
      <c r="C1161" s="16" t="s">
        <v>1008</v>
      </c>
      <c r="D1161" s="16" t="s">
        <v>184</v>
      </c>
      <c r="E1161" s="16" t="s">
        <v>283</v>
      </c>
      <c r="F1161" s="16" t="s">
        <v>131</v>
      </c>
      <c r="G1161" s="16" t="s">
        <v>124</v>
      </c>
      <c r="H1161" t="s">
        <v>846</v>
      </c>
      <c r="I1161" s="16" t="s">
        <v>85</v>
      </c>
      <c r="J1161" s="17" t="s">
        <v>299</v>
      </c>
      <c r="K1161" s="18">
        <v>31775</v>
      </c>
      <c r="L1161" s="16" t="s">
        <v>98</v>
      </c>
      <c r="M1161" s="19">
        <v>2189</v>
      </c>
      <c r="N1161" s="21"/>
      <c r="O1161" s="36">
        <v>84000000</v>
      </c>
      <c r="P1161" s="63">
        <f>[1]!EUROCONVERT(O1161,"ITL","EUR")</f>
        <v>43382.38</v>
      </c>
      <c r="Q1161" s="68"/>
      <c r="R1161" s="119"/>
    </row>
    <row r="1162" spans="1:18" ht="15">
      <c r="A1162" s="16" t="s">
        <v>1014</v>
      </c>
      <c r="B1162" s="16" t="s">
        <v>183</v>
      </c>
      <c r="C1162" s="16" t="s">
        <v>1008</v>
      </c>
      <c r="D1162" s="16" t="s">
        <v>183</v>
      </c>
      <c r="E1162" s="16" t="s">
        <v>283</v>
      </c>
      <c r="F1162" s="16" t="s">
        <v>131</v>
      </c>
      <c r="G1162" s="16" t="s">
        <v>124</v>
      </c>
      <c r="H1162" t="s">
        <v>846</v>
      </c>
      <c r="I1162" s="16" t="s">
        <v>85</v>
      </c>
      <c r="J1162" s="17" t="s">
        <v>299</v>
      </c>
      <c r="K1162" s="18">
        <v>31775</v>
      </c>
      <c r="L1162" s="16" t="s">
        <v>98</v>
      </c>
      <c r="M1162" s="19">
        <v>2191</v>
      </c>
      <c r="N1162" s="21"/>
      <c r="O1162" s="36">
        <v>84000000</v>
      </c>
      <c r="P1162" s="63">
        <f>[1]!EUROCONVERT(O1162,"ITL","EUR")</f>
        <v>43382.38</v>
      </c>
      <c r="Q1162" s="68"/>
      <c r="R1162" s="119"/>
    </row>
    <row r="1163" spans="1:18" ht="15">
      <c r="A1163" s="16" t="s">
        <v>1014</v>
      </c>
      <c r="B1163" s="16" t="s">
        <v>180</v>
      </c>
      <c r="C1163" s="16" t="s">
        <v>1008</v>
      </c>
      <c r="D1163" s="16" t="s">
        <v>196</v>
      </c>
      <c r="E1163" s="16" t="s">
        <v>283</v>
      </c>
      <c r="F1163" s="16" t="s">
        <v>131</v>
      </c>
      <c r="G1163" s="16" t="s">
        <v>124</v>
      </c>
      <c r="H1163" t="s">
        <v>846</v>
      </c>
      <c r="I1163" s="16" t="s">
        <v>85</v>
      </c>
      <c r="J1163" s="17" t="s">
        <v>299</v>
      </c>
      <c r="K1163" s="18">
        <v>31775</v>
      </c>
      <c r="L1163" s="16" t="s">
        <v>98</v>
      </c>
      <c r="M1163" s="19">
        <v>2186</v>
      </c>
      <c r="N1163" s="21"/>
      <c r="O1163" s="36">
        <v>84000000</v>
      </c>
      <c r="P1163" s="63">
        <f>[1]!EUROCONVERT(O1163,"ITL","EUR")</f>
        <v>43382.38</v>
      </c>
      <c r="Q1163" s="68"/>
      <c r="R1163" s="119"/>
    </row>
    <row r="1164" spans="1:18" ht="15">
      <c r="A1164" s="16" t="s">
        <v>1014</v>
      </c>
      <c r="B1164" s="16" t="s">
        <v>183</v>
      </c>
      <c r="C1164" s="16" t="s">
        <v>1008</v>
      </c>
      <c r="D1164" s="16" t="s">
        <v>180</v>
      </c>
      <c r="E1164" s="16" t="s">
        <v>283</v>
      </c>
      <c r="F1164" s="16" t="s">
        <v>131</v>
      </c>
      <c r="G1164" s="16" t="s">
        <v>124</v>
      </c>
      <c r="H1164" t="s">
        <v>846</v>
      </c>
      <c r="I1164" s="16" t="s">
        <v>85</v>
      </c>
      <c r="J1164" s="17" t="s">
        <v>299</v>
      </c>
      <c r="K1164" s="18">
        <v>31775</v>
      </c>
      <c r="L1164" s="16" t="s">
        <v>98</v>
      </c>
      <c r="M1164" s="19">
        <v>2190</v>
      </c>
      <c r="N1164" s="21"/>
      <c r="O1164" s="36">
        <v>84000000</v>
      </c>
      <c r="P1164" s="63">
        <f>[1]!EUROCONVERT(O1164,"ITL","EUR")</f>
        <v>43382.38</v>
      </c>
      <c r="Q1164" s="68"/>
      <c r="R1164" s="119"/>
    </row>
    <row r="1165" spans="1:18" s="81" customFormat="1" ht="16.5">
      <c r="A1165" s="20" t="s">
        <v>1015</v>
      </c>
      <c r="B1165" s="20"/>
      <c r="C1165" s="20"/>
      <c r="D1165" s="20"/>
      <c r="E1165" s="20"/>
      <c r="F1165" s="20"/>
      <c r="G1165" s="20"/>
      <c r="H1165" s="20"/>
      <c r="I1165" s="20"/>
      <c r="J1165" s="87"/>
      <c r="K1165" s="88"/>
      <c r="L1165" s="20"/>
      <c r="M1165" s="89"/>
      <c r="N1165" s="90"/>
      <c r="O1165" s="179">
        <f>SUBTOTAL(9,O1153:O1164)</f>
        <v>1008000000</v>
      </c>
      <c r="P1165" s="83">
        <f>[1]!EUROCONVERT(O1165,"ITL","EUR")</f>
        <v>520588.55</v>
      </c>
      <c r="Q1165" s="167"/>
      <c r="R1165" s="120"/>
    </row>
    <row r="1166" spans="1:18" ht="15">
      <c r="A1166" s="16" t="s">
        <v>1016</v>
      </c>
      <c r="B1166" s="16" t="s">
        <v>180</v>
      </c>
      <c r="C1166" s="16" t="s">
        <v>1008</v>
      </c>
      <c r="D1166" s="16" t="s">
        <v>195</v>
      </c>
      <c r="E1166" s="16" t="s">
        <v>283</v>
      </c>
      <c r="F1166" s="16" t="s">
        <v>131</v>
      </c>
      <c r="G1166" s="16" t="s">
        <v>124</v>
      </c>
      <c r="H1166" t="s">
        <v>846</v>
      </c>
      <c r="I1166" s="16" t="s">
        <v>85</v>
      </c>
      <c r="J1166" s="17" t="s">
        <v>299</v>
      </c>
      <c r="K1166" s="18">
        <v>31775</v>
      </c>
      <c r="L1166" s="16" t="s">
        <v>98</v>
      </c>
      <c r="M1166" s="19">
        <v>2173</v>
      </c>
      <c r="N1166" s="21"/>
      <c r="O1166" s="36">
        <v>84000000</v>
      </c>
      <c r="P1166" s="63">
        <f>[1]!EUROCONVERT(O1166,"ITL","EUR")</f>
        <v>43382.38</v>
      </c>
      <c r="Q1166" s="68"/>
      <c r="R1166" s="119"/>
    </row>
    <row r="1167" spans="1:18" ht="15">
      <c r="A1167" s="16" t="s">
        <v>1016</v>
      </c>
      <c r="B1167" s="16" t="s">
        <v>184</v>
      </c>
      <c r="C1167" s="16" t="s">
        <v>1008</v>
      </c>
      <c r="D1167" s="16" t="s">
        <v>186</v>
      </c>
      <c r="E1167" s="16" t="s">
        <v>283</v>
      </c>
      <c r="F1167" s="16" t="s">
        <v>131</v>
      </c>
      <c r="G1167" s="16" t="s">
        <v>124</v>
      </c>
      <c r="H1167" t="s">
        <v>846</v>
      </c>
      <c r="I1167" s="16" t="s">
        <v>85</v>
      </c>
      <c r="J1167" s="17" t="s">
        <v>299</v>
      </c>
      <c r="K1167" s="18">
        <v>31775</v>
      </c>
      <c r="L1167" s="16" t="s">
        <v>98</v>
      </c>
      <c r="M1167" s="19">
        <v>2168</v>
      </c>
      <c r="N1167" s="21"/>
      <c r="O1167" s="36">
        <v>84000000</v>
      </c>
      <c r="P1167" s="63">
        <f>[1]!EUROCONVERT(O1167,"ITL","EUR")</f>
        <v>43382.38</v>
      </c>
      <c r="Q1167" s="68"/>
      <c r="R1167" s="119"/>
    </row>
    <row r="1168" spans="1:18" ht="15">
      <c r="A1168" s="16" t="s">
        <v>1016</v>
      </c>
      <c r="B1168" s="16" t="s">
        <v>184</v>
      </c>
      <c r="C1168" s="16" t="s">
        <v>1008</v>
      </c>
      <c r="D1168" s="16" t="s">
        <v>194</v>
      </c>
      <c r="E1168" s="16" t="s">
        <v>283</v>
      </c>
      <c r="F1168" s="16" t="s">
        <v>131</v>
      </c>
      <c r="G1168" s="16" t="s">
        <v>124</v>
      </c>
      <c r="H1168" t="s">
        <v>846</v>
      </c>
      <c r="I1168" s="16" t="s">
        <v>85</v>
      </c>
      <c r="J1168" s="17" t="s">
        <v>299</v>
      </c>
      <c r="K1168" s="18">
        <v>31775</v>
      </c>
      <c r="L1168" s="16" t="s">
        <v>98</v>
      </c>
      <c r="M1168" s="19">
        <v>2169</v>
      </c>
      <c r="N1168" s="21"/>
      <c r="O1168" s="36">
        <v>84000000</v>
      </c>
      <c r="P1168" s="63">
        <f>[1]!EUROCONVERT(O1168,"ITL","EUR")</f>
        <v>43382.38</v>
      </c>
      <c r="Q1168" s="68"/>
      <c r="R1168" s="119"/>
    </row>
    <row r="1169" spans="1:18" ht="15">
      <c r="A1169" s="16" t="s">
        <v>1016</v>
      </c>
      <c r="B1169" s="16" t="s">
        <v>184</v>
      </c>
      <c r="C1169" s="16" t="s">
        <v>1008</v>
      </c>
      <c r="D1169" s="16" t="s">
        <v>98</v>
      </c>
      <c r="E1169" s="16" t="s">
        <v>283</v>
      </c>
      <c r="F1169" s="16" t="s">
        <v>131</v>
      </c>
      <c r="G1169" s="16" t="s">
        <v>124</v>
      </c>
      <c r="H1169" t="s">
        <v>846</v>
      </c>
      <c r="I1169" s="16" t="s">
        <v>85</v>
      </c>
      <c r="J1169" s="17" t="s">
        <v>299</v>
      </c>
      <c r="K1169" s="18">
        <v>31775</v>
      </c>
      <c r="L1169" s="16" t="s">
        <v>98</v>
      </c>
      <c r="M1169" s="19">
        <v>2170</v>
      </c>
      <c r="N1169" s="21"/>
      <c r="O1169" s="36">
        <v>84000000</v>
      </c>
      <c r="P1169" s="63">
        <f>[1]!EUROCONVERT(O1169,"ITL","EUR")</f>
        <v>43382.38</v>
      </c>
      <c r="Q1169" s="68"/>
      <c r="R1169" s="119"/>
    </row>
    <row r="1170" spans="1:18" ht="15">
      <c r="A1170" s="16" t="s">
        <v>1016</v>
      </c>
      <c r="B1170" s="16" t="s">
        <v>180</v>
      </c>
      <c r="C1170" s="16" t="s">
        <v>1008</v>
      </c>
      <c r="D1170" s="16" t="s">
        <v>185</v>
      </c>
      <c r="E1170" s="16" t="s">
        <v>283</v>
      </c>
      <c r="F1170" s="16" t="s">
        <v>131</v>
      </c>
      <c r="G1170" s="16" t="s">
        <v>124</v>
      </c>
      <c r="H1170" t="s">
        <v>846</v>
      </c>
      <c r="I1170" s="16" t="s">
        <v>85</v>
      </c>
      <c r="J1170" s="17" t="s">
        <v>299</v>
      </c>
      <c r="K1170" s="18">
        <v>31775</v>
      </c>
      <c r="L1170" s="16" t="s">
        <v>98</v>
      </c>
      <c r="M1170" s="19">
        <v>2172</v>
      </c>
      <c r="N1170" s="21"/>
      <c r="O1170" s="36">
        <v>84000000</v>
      </c>
      <c r="P1170" s="63">
        <f>[1]!EUROCONVERT(O1170,"ITL","EUR")</f>
        <v>43382.38</v>
      </c>
      <c r="Q1170" s="68"/>
      <c r="R1170" s="119"/>
    </row>
    <row r="1171" spans="1:18" ht="15">
      <c r="A1171" s="16" t="s">
        <v>1016</v>
      </c>
      <c r="B1171" s="16" t="s">
        <v>180</v>
      </c>
      <c r="C1171" s="16" t="s">
        <v>1008</v>
      </c>
      <c r="D1171" s="16" t="s">
        <v>196</v>
      </c>
      <c r="E1171" s="16" t="s">
        <v>283</v>
      </c>
      <c r="F1171" s="16" t="s">
        <v>131</v>
      </c>
      <c r="G1171" s="16" t="s">
        <v>124</v>
      </c>
      <c r="H1171" t="s">
        <v>846</v>
      </c>
      <c r="I1171" s="16" t="s">
        <v>85</v>
      </c>
      <c r="J1171" s="17" t="s">
        <v>299</v>
      </c>
      <c r="K1171" s="18">
        <v>31775</v>
      </c>
      <c r="L1171" s="16" t="s">
        <v>98</v>
      </c>
      <c r="M1171" s="19">
        <v>2174</v>
      </c>
      <c r="N1171" s="21"/>
      <c r="O1171" s="36">
        <v>84000000</v>
      </c>
      <c r="P1171" s="63">
        <f>[1]!EUROCONVERT(O1171,"ITL","EUR")</f>
        <v>43382.38</v>
      </c>
      <c r="Q1171" s="68"/>
      <c r="R1171" s="119"/>
    </row>
    <row r="1172" spans="1:18" ht="15">
      <c r="A1172" s="16" t="s">
        <v>1016</v>
      </c>
      <c r="B1172" s="16" t="s">
        <v>180</v>
      </c>
      <c r="C1172" s="16" t="s">
        <v>1008</v>
      </c>
      <c r="D1172" s="16" t="s">
        <v>126</v>
      </c>
      <c r="E1172" s="16" t="s">
        <v>283</v>
      </c>
      <c r="F1172" s="16" t="s">
        <v>131</v>
      </c>
      <c r="G1172" s="16" t="s">
        <v>124</v>
      </c>
      <c r="H1172" t="s">
        <v>846</v>
      </c>
      <c r="I1172" s="16" t="s">
        <v>85</v>
      </c>
      <c r="J1172" s="17" t="s">
        <v>299</v>
      </c>
      <c r="K1172" s="18">
        <v>31775</v>
      </c>
      <c r="L1172" s="16" t="s">
        <v>98</v>
      </c>
      <c r="M1172" s="19">
        <v>2175</v>
      </c>
      <c r="N1172" s="21"/>
      <c r="O1172" s="36">
        <v>84000000</v>
      </c>
      <c r="P1172" s="63">
        <f>[1]!EUROCONVERT(O1172,"ITL","EUR")</f>
        <v>43382.38</v>
      </c>
      <c r="Q1172" s="68"/>
      <c r="R1172" s="119"/>
    </row>
    <row r="1173" spans="1:18" ht="15">
      <c r="A1173" s="16" t="s">
        <v>1016</v>
      </c>
      <c r="B1173" s="16" t="s">
        <v>183</v>
      </c>
      <c r="C1173" s="16" t="s">
        <v>1008</v>
      </c>
      <c r="D1173" s="16" t="s">
        <v>188</v>
      </c>
      <c r="E1173" s="16" t="s">
        <v>283</v>
      </c>
      <c r="F1173" s="16" t="s">
        <v>131</v>
      </c>
      <c r="G1173" s="16" t="s">
        <v>124</v>
      </c>
      <c r="H1173" t="s">
        <v>846</v>
      </c>
      <c r="I1173" s="16" t="s">
        <v>85</v>
      </c>
      <c r="J1173" s="17" t="s">
        <v>299</v>
      </c>
      <c r="K1173" s="18">
        <v>31775</v>
      </c>
      <c r="L1173" s="16" t="s">
        <v>98</v>
      </c>
      <c r="M1173" s="19">
        <v>2176</v>
      </c>
      <c r="N1173" s="21"/>
      <c r="O1173" s="36">
        <v>84000000</v>
      </c>
      <c r="P1173" s="63">
        <f>[1]!EUROCONVERT(O1173,"ITL","EUR")</f>
        <v>43382.38</v>
      </c>
      <c r="Q1173" s="68"/>
      <c r="R1173" s="119"/>
    </row>
    <row r="1174" spans="1:18" ht="15">
      <c r="A1174" s="16" t="s">
        <v>1016</v>
      </c>
      <c r="B1174" s="16" t="s">
        <v>183</v>
      </c>
      <c r="C1174" s="16" t="s">
        <v>1008</v>
      </c>
      <c r="D1174" s="16" t="s">
        <v>184</v>
      </c>
      <c r="E1174" s="16" t="s">
        <v>283</v>
      </c>
      <c r="F1174" s="16" t="s">
        <v>131</v>
      </c>
      <c r="G1174" s="16" t="s">
        <v>124</v>
      </c>
      <c r="H1174" t="s">
        <v>846</v>
      </c>
      <c r="I1174" s="16" t="s">
        <v>85</v>
      </c>
      <c r="J1174" s="17" t="s">
        <v>299</v>
      </c>
      <c r="K1174" s="18">
        <v>31775</v>
      </c>
      <c r="L1174" s="16" t="s">
        <v>98</v>
      </c>
      <c r="M1174" s="19">
        <v>2177</v>
      </c>
      <c r="N1174" s="21"/>
      <c r="O1174" s="36">
        <v>84000000</v>
      </c>
      <c r="P1174" s="63">
        <f>[1]!EUROCONVERT(O1174,"ITL","EUR")</f>
        <v>43382.38</v>
      </c>
      <c r="Q1174" s="68"/>
      <c r="R1174" s="119"/>
    </row>
    <row r="1175" spans="1:18" ht="15">
      <c r="A1175" s="16" t="s">
        <v>1016</v>
      </c>
      <c r="B1175" s="16" t="s">
        <v>183</v>
      </c>
      <c r="C1175" s="16" t="s">
        <v>1008</v>
      </c>
      <c r="D1175" s="16" t="s">
        <v>180</v>
      </c>
      <c r="E1175" s="16" t="s">
        <v>283</v>
      </c>
      <c r="F1175" s="16" t="s">
        <v>131</v>
      </c>
      <c r="G1175" s="16" t="s">
        <v>124</v>
      </c>
      <c r="H1175" t="s">
        <v>846</v>
      </c>
      <c r="I1175" s="16" t="s">
        <v>85</v>
      </c>
      <c r="J1175" s="17" t="s">
        <v>299</v>
      </c>
      <c r="K1175" s="18">
        <v>31775</v>
      </c>
      <c r="L1175" s="16" t="s">
        <v>98</v>
      </c>
      <c r="M1175" s="19">
        <v>2178</v>
      </c>
      <c r="N1175" s="21"/>
      <c r="O1175" s="36">
        <v>84000000</v>
      </c>
      <c r="P1175" s="63">
        <f>[1]!EUROCONVERT(O1175,"ITL","EUR")</f>
        <v>43382.38</v>
      </c>
      <c r="Q1175" s="68"/>
      <c r="R1175" s="119"/>
    </row>
    <row r="1176" spans="1:18" ht="15">
      <c r="A1176" s="16" t="s">
        <v>1016</v>
      </c>
      <c r="B1176" s="16" t="s">
        <v>183</v>
      </c>
      <c r="C1176" s="16" t="s">
        <v>1008</v>
      </c>
      <c r="D1176" s="16" t="s">
        <v>183</v>
      </c>
      <c r="E1176" s="16" t="s">
        <v>283</v>
      </c>
      <c r="F1176" s="16" t="s">
        <v>131</v>
      </c>
      <c r="G1176" s="16" t="s">
        <v>124</v>
      </c>
      <c r="H1176" t="s">
        <v>846</v>
      </c>
      <c r="I1176" s="16" t="s">
        <v>85</v>
      </c>
      <c r="J1176" s="17" t="s">
        <v>299</v>
      </c>
      <c r="K1176" s="18">
        <v>31775</v>
      </c>
      <c r="L1176" s="16" t="s">
        <v>98</v>
      </c>
      <c r="M1176" s="19">
        <v>2179</v>
      </c>
      <c r="N1176" s="21"/>
      <c r="O1176" s="36">
        <v>84000000</v>
      </c>
      <c r="P1176" s="63">
        <f>[1]!EUROCONVERT(O1176,"ITL","EUR")</f>
        <v>43382.38</v>
      </c>
      <c r="Q1176" s="68"/>
      <c r="R1176" s="119"/>
    </row>
    <row r="1177" spans="1:18" ht="15">
      <c r="A1177" s="16" t="s">
        <v>1016</v>
      </c>
      <c r="B1177" s="16" t="s">
        <v>184</v>
      </c>
      <c r="C1177" s="16" t="s">
        <v>1008</v>
      </c>
      <c r="D1177" s="16" t="s">
        <v>181</v>
      </c>
      <c r="E1177" s="16" t="s">
        <v>283</v>
      </c>
      <c r="F1177" s="16" t="s">
        <v>131</v>
      </c>
      <c r="G1177" s="16" t="s">
        <v>124</v>
      </c>
      <c r="H1177" t="s">
        <v>846</v>
      </c>
      <c r="I1177" s="16" t="s">
        <v>85</v>
      </c>
      <c r="J1177" s="17" t="s">
        <v>299</v>
      </c>
      <c r="K1177" s="18">
        <v>31775</v>
      </c>
      <c r="L1177" s="16" t="s">
        <v>98</v>
      </c>
      <c r="M1177" s="19">
        <v>2171</v>
      </c>
      <c r="N1177" s="21"/>
      <c r="O1177" s="36">
        <v>84000000</v>
      </c>
      <c r="P1177" s="63">
        <f>[1]!EUROCONVERT(O1177,"ITL","EUR")</f>
        <v>43382.38</v>
      </c>
      <c r="Q1177" s="68"/>
      <c r="R1177" s="119"/>
    </row>
    <row r="1178" spans="1:18" s="81" customFormat="1" ht="16.5">
      <c r="A1178" s="20" t="s">
        <v>1017</v>
      </c>
      <c r="B1178" s="20"/>
      <c r="C1178" s="20"/>
      <c r="D1178" s="20"/>
      <c r="E1178" s="20"/>
      <c r="F1178" s="20"/>
      <c r="G1178" s="20"/>
      <c r="H1178" s="20"/>
      <c r="I1178" s="20"/>
      <c r="J1178" s="87"/>
      <c r="K1178" s="88"/>
      <c r="L1178" s="20"/>
      <c r="M1178" s="89"/>
      <c r="N1178" s="90"/>
      <c r="O1178" s="179">
        <f>SUBTOTAL(9,O1166:O1177)</f>
        <v>1008000000</v>
      </c>
      <c r="P1178" s="83">
        <f>[1]!EUROCONVERT(O1178,"ITL","EUR")</f>
        <v>520588.55</v>
      </c>
      <c r="Q1178" s="167"/>
      <c r="R1178" s="120"/>
    </row>
    <row r="1179" spans="1:18" ht="15">
      <c r="A1179" s="16" t="s">
        <v>1018</v>
      </c>
      <c r="B1179" s="16" t="s">
        <v>180</v>
      </c>
      <c r="C1179" s="16" t="s">
        <v>1008</v>
      </c>
      <c r="D1179" s="16" t="s">
        <v>196</v>
      </c>
      <c r="E1179" s="16" t="s">
        <v>283</v>
      </c>
      <c r="F1179" s="16" t="s">
        <v>131</v>
      </c>
      <c r="G1179" s="16" t="s">
        <v>124</v>
      </c>
      <c r="H1179" t="s">
        <v>846</v>
      </c>
      <c r="I1179" s="16" t="s">
        <v>85</v>
      </c>
      <c r="J1179" s="17" t="s">
        <v>299</v>
      </c>
      <c r="K1179" s="18">
        <v>31775</v>
      </c>
      <c r="L1179" s="16" t="s">
        <v>98</v>
      </c>
      <c r="M1179" s="19">
        <v>1735</v>
      </c>
      <c r="N1179" s="21"/>
      <c r="O1179" s="36">
        <v>84000000</v>
      </c>
      <c r="P1179" s="63">
        <f>[1]!EUROCONVERT(O1179,"ITL","EUR")</f>
        <v>43382.38</v>
      </c>
      <c r="Q1179" s="68"/>
      <c r="R1179" s="119"/>
    </row>
    <row r="1180" spans="1:18" ht="15">
      <c r="A1180" s="16" t="s">
        <v>1018</v>
      </c>
      <c r="B1180" s="16" t="s">
        <v>180</v>
      </c>
      <c r="C1180" s="16" t="s">
        <v>1008</v>
      </c>
      <c r="D1180" s="16" t="s">
        <v>195</v>
      </c>
      <c r="E1180" s="16" t="s">
        <v>283</v>
      </c>
      <c r="F1180" s="16" t="s">
        <v>131</v>
      </c>
      <c r="G1180" s="16" t="s">
        <v>124</v>
      </c>
      <c r="H1180" t="s">
        <v>846</v>
      </c>
      <c r="I1180" s="16" t="s">
        <v>85</v>
      </c>
      <c r="J1180" s="17" t="s">
        <v>299</v>
      </c>
      <c r="K1180" s="18">
        <v>31775</v>
      </c>
      <c r="L1180" s="16" t="s">
        <v>98</v>
      </c>
      <c r="M1180" s="19">
        <v>1734</v>
      </c>
      <c r="N1180" s="21"/>
      <c r="O1180" s="36">
        <v>84000000</v>
      </c>
      <c r="P1180" s="63">
        <f>[1]!EUROCONVERT(O1180,"ITL","EUR")</f>
        <v>43382.38</v>
      </c>
      <c r="Q1180" s="68"/>
      <c r="R1180" s="119"/>
    </row>
    <row r="1181" spans="1:18" ht="15">
      <c r="A1181" s="16" t="s">
        <v>1018</v>
      </c>
      <c r="B1181" s="16" t="s">
        <v>184</v>
      </c>
      <c r="C1181" s="16" t="s">
        <v>1008</v>
      </c>
      <c r="D1181" s="16" t="s">
        <v>186</v>
      </c>
      <c r="E1181" s="16" t="s">
        <v>283</v>
      </c>
      <c r="F1181" s="16" t="s">
        <v>131</v>
      </c>
      <c r="G1181" s="16" t="s">
        <v>124</v>
      </c>
      <c r="H1181" t="s">
        <v>846</v>
      </c>
      <c r="I1181" s="16" t="s">
        <v>85</v>
      </c>
      <c r="J1181" s="17" t="s">
        <v>299</v>
      </c>
      <c r="K1181" s="18">
        <v>31775</v>
      </c>
      <c r="L1181" s="16" t="s">
        <v>98</v>
      </c>
      <c r="M1181" s="19">
        <v>1729</v>
      </c>
      <c r="N1181" s="21"/>
      <c r="O1181" s="36">
        <v>84000000</v>
      </c>
      <c r="P1181" s="63">
        <f>[1]!EUROCONVERT(O1181,"ITL","EUR")</f>
        <v>43382.38</v>
      </c>
      <c r="Q1181" s="68"/>
      <c r="R1181" s="119"/>
    </row>
    <row r="1182" spans="1:18" ht="15">
      <c r="A1182" s="16" t="s">
        <v>1018</v>
      </c>
      <c r="B1182" s="16" t="s">
        <v>184</v>
      </c>
      <c r="C1182" s="16" t="s">
        <v>1008</v>
      </c>
      <c r="D1182" s="16" t="s">
        <v>194</v>
      </c>
      <c r="E1182" s="16" t="s">
        <v>283</v>
      </c>
      <c r="F1182" s="16" t="s">
        <v>131</v>
      </c>
      <c r="G1182" s="16" t="s">
        <v>124</v>
      </c>
      <c r="H1182" t="s">
        <v>846</v>
      </c>
      <c r="I1182" s="16" t="s">
        <v>85</v>
      </c>
      <c r="J1182" s="17" t="s">
        <v>299</v>
      </c>
      <c r="K1182" s="18">
        <v>31775</v>
      </c>
      <c r="L1182" s="16" t="s">
        <v>98</v>
      </c>
      <c r="M1182" s="19">
        <v>1730</v>
      </c>
      <c r="N1182" s="21"/>
      <c r="O1182" s="36">
        <v>84000000</v>
      </c>
      <c r="P1182" s="63">
        <f>[1]!EUROCONVERT(O1182,"ITL","EUR")</f>
        <v>43382.38</v>
      </c>
      <c r="Q1182" s="68"/>
      <c r="R1182" s="119"/>
    </row>
    <row r="1183" spans="1:18" ht="15">
      <c r="A1183" s="16" t="s">
        <v>1018</v>
      </c>
      <c r="B1183" s="16" t="s">
        <v>184</v>
      </c>
      <c r="C1183" s="16" t="s">
        <v>1008</v>
      </c>
      <c r="D1183" s="16" t="s">
        <v>98</v>
      </c>
      <c r="E1183" s="16" t="s">
        <v>283</v>
      </c>
      <c r="F1183" s="16" t="s">
        <v>131</v>
      </c>
      <c r="G1183" s="16" t="s">
        <v>124</v>
      </c>
      <c r="H1183" t="s">
        <v>846</v>
      </c>
      <c r="I1183" s="16" t="s">
        <v>85</v>
      </c>
      <c r="J1183" s="17" t="s">
        <v>299</v>
      </c>
      <c r="K1183" s="18">
        <v>31775</v>
      </c>
      <c r="L1183" s="16" t="s">
        <v>98</v>
      </c>
      <c r="M1183" s="19">
        <v>1731</v>
      </c>
      <c r="N1183" s="21"/>
      <c r="O1183" s="36">
        <v>84000000</v>
      </c>
      <c r="P1183" s="63">
        <f>[1]!EUROCONVERT(O1183,"ITL","EUR")</f>
        <v>43382.38</v>
      </c>
      <c r="Q1183" s="68"/>
      <c r="R1183" s="119"/>
    </row>
    <row r="1184" spans="1:18" ht="15">
      <c r="A1184" s="16" t="s">
        <v>1018</v>
      </c>
      <c r="B1184" s="16" t="s">
        <v>184</v>
      </c>
      <c r="C1184" s="16" t="s">
        <v>1008</v>
      </c>
      <c r="D1184" s="16" t="s">
        <v>181</v>
      </c>
      <c r="E1184" s="16" t="s">
        <v>283</v>
      </c>
      <c r="F1184" s="16" t="s">
        <v>131</v>
      </c>
      <c r="G1184" s="16" t="s">
        <v>124</v>
      </c>
      <c r="H1184" t="s">
        <v>846</v>
      </c>
      <c r="I1184" s="16" t="s">
        <v>85</v>
      </c>
      <c r="J1184" s="17" t="s">
        <v>299</v>
      </c>
      <c r="K1184" s="18">
        <v>31775</v>
      </c>
      <c r="L1184" s="16" t="s">
        <v>98</v>
      </c>
      <c r="M1184" s="19">
        <v>1732</v>
      </c>
      <c r="N1184" s="21"/>
      <c r="O1184" s="36">
        <v>84000000</v>
      </c>
      <c r="P1184" s="63">
        <f>[1]!EUROCONVERT(O1184,"ITL","EUR")</f>
        <v>43382.38</v>
      </c>
      <c r="Q1184" s="68"/>
      <c r="R1184" s="119"/>
    </row>
    <row r="1185" spans="1:18" ht="15">
      <c r="A1185" s="16" t="s">
        <v>1018</v>
      </c>
      <c r="B1185" s="16" t="s">
        <v>183</v>
      </c>
      <c r="C1185" s="16" t="s">
        <v>1008</v>
      </c>
      <c r="D1185" s="16" t="s">
        <v>183</v>
      </c>
      <c r="E1185" s="16" t="s">
        <v>283</v>
      </c>
      <c r="F1185" s="16" t="s">
        <v>131</v>
      </c>
      <c r="G1185" s="16" t="s">
        <v>124</v>
      </c>
      <c r="H1185" t="s">
        <v>846</v>
      </c>
      <c r="I1185" s="16" t="s">
        <v>85</v>
      </c>
      <c r="J1185" s="17" t="s">
        <v>299</v>
      </c>
      <c r="K1185" s="18">
        <v>31775</v>
      </c>
      <c r="L1185" s="16" t="s">
        <v>98</v>
      </c>
      <c r="M1185" s="19">
        <v>1740</v>
      </c>
      <c r="N1185" s="21"/>
      <c r="O1185" s="36">
        <v>84000000</v>
      </c>
      <c r="P1185" s="63">
        <f>[1]!EUROCONVERT(O1185,"ITL","EUR")</f>
        <v>43382.38</v>
      </c>
      <c r="Q1185" s="68"/>
      <c r="R1185" s="119"/>
    </row>
    <row r="1186" spans="1:18" ht="15">
      <c r="A1186" s="16" t="s">
        <v>1018</v>
      </c>
      <c r="B1186" s="16" t="s">
        <v>180</v>
      </c>
      <c r="C1186" s="16" t="s">
        <v>1008</v>
      </c>
      <c r="D1186" s="16" t="s">
        <v>126</v>
      </c>
      <c r="E1186" s="16" t="s">
        <v>283</v>
      </c>
      <c r="F1186" s="16" t="s">
        <v>131</v>
      </c>
      <c r="G1186" s="16" t="s">
        <v>124</v>
      </c>
      <c r="H1186" t="s">
        <v>846</v>
      </c>
      <c r="I1186" s="16" t="s">
        <v>85</v>
      </c>
      <c r="J1186" s="17" t="s">
        <v>299</v>
      </c>
      <c r="K1186" s="18">
        <v>31775</v>
      </c>
      <c r="L1186" s="16" t="s">
        <v>98</v>
      </c>
      <c r="M1186" s="19">
        <v>1736</v>
      </c>
      <c r="N1186" s="21"/>
      <c r="O1186" s="36">
        <v>84000000</v>
      </c>
      <c r="P1186" s="63">
        <f>[1]!EUROCONVERT(O1186,"ITL","EUR")</f>
        <v>43382.38</v>
      </c>
      <c r="Q1186" s="68"/>
      <c r="R1186" s="119"/>
    </row>
    <row r="1187" spans="1:18" ht="15">
      <c r="A1187" s="16" t="s">
        <v>1018</v>
      </c>
      <c r="B1187" s="16" t="s">
        <v>183</v>
      </c>
      <c r="C1187" s="16" t="s">
        <v>1008</v>
      </c>
      <c r="D1187" s="16" t="s">
        <v>188</v>
      </c>
      <c r="E1187" s="16" t="s">
        <v>283</v>
      </c>
      <c r="F1187" s="16" t="s">
        <v>131</v>
      </c>
      <c r="G1187" s="16" t="s">
        <v>124</v>
      </c>
      <c r="H1187" t="s">
        <v>846</v>
      </c>
      <c r="I1187" s="16" t="s">
        <v>85</v>
      </c>
      <c r="J1187" s="17" t="s">
        <v>299</v>
      </c>
      <c r="K1187" s="18">
        <v>31775</v>
      </c>
      <c r="L1187" s="16" t="s">
        <v>98</v>
      </c>
      <c r="M1187" s="19">
        <v>1737</v>
      </c>
      <c r="N1187" s="21"/>
      <c r="O1187" s="36">
        <v>84000000</v>
      </c>
      <c r="P1187" s="63">
        <f>[1]!EUROCONVERT(O1187,"ITL","EUR")</f>
        <v>43382.38</v>
      </c>
      <c r="Q1187" s="68"/>
      <c r="R1187" s="119"/>
    </row>
    <row r="1188" spans="1:18" ht="15">
      <c r="A1188" s="16" t="s">
        <v>1018</v>
      </c>
      <c r="B1188" s="16" t="s">
        <v>183</v>
      </c>
      <c r="C1188" s="16" t="s">
        <v>1008</v>
      </c>
      <c r="D1188" s="16" t="s">
        <v>184</v>
      </c>
      <c r="E1188" s="16" t="s">
        <v>283</v>
      </c>
      <c r="F1188" s="16" t="s">
        <v>131</v>
      </c>
      <c r="G1188" s="16" t="s">
        <v>124</v>
      </c>
      <c r="H1188" t="s">
        <v>846</v>
      </c>
      <c r="I1188" s="16" t="s">
        <v>85</v>
      </c>
      <c r="J1188" s="17" t="s">
        <v>299</v>
      </c>
      <c r="K1188" s="18">
        <v>31775</v>
      </c>
      <c r="L1188" s="16" t="s">
        <v>98</v>
      </c>
      <c r="M1188" s="19">
        <v>1738</v>
      </c>
      <c r="N1188" s="21"/>
      <c r="O1188" s="36">
        <v>84000000</v>
      </c>
      <c r="P1188" s="63">
        <f>[1]!EUROCONVERT(O1188,"ITL","EUR")</f>
        <v>43382.38</v>
      </c>
      <c r="Q1188" s="68"/>
      <c r="R1188" s="119"/>
    </row>
    <row r="1189" spans="1:18" ht="15">
      <c r="A1189" s="16" t="s">
        <v>1018</v>
      </c>
      <c r="B1189" s="16" t="s">
        <v>183</v>
      </c>
      <c r="C1189" s="16" t="s">
        <v>1008</v>
      </c>
      <c r="D1189" s="16" t="s">
        <v>180</v>
      </c>
      <c r="E1189" s="16" t="s">
        <v>283</v>
      </c>
      <c r="F1189" s="16" t="s">
        <v>131</v>
      </c>
      <c r="G1189" s="16" t="s">
        <v>124</v>
      </c>
      <c r="H1189" t="s">
        <v>846</v>
      </c>
      <c r="I1189" s="16" t="s">
        <v>85</v>
      </c>
      <c r="J1189" s="17" t="s">
        <v>299</v>
      </c>
      <c r="K1189" s="18">
        <v>31775</v>
      </c>
      <c r="L1189" s="16" t="s">
        <v>98</v>
      </c>
      <c r="M1189" s="19">
        <v>1739</v>
      </c>
      <c r="N1189" s="21"/>
      <c r="O1189" s="36">
        <v>84000000</v>
      </c>
      <c r="P1189" s="63">
        <f>[1]!EUROCONVERT(O1189,"ITL","EUR")</f>
        <v>43382.38</v>
      </c>
      <c r="Q1189" s="68"/>
      <c r="R1189" s="119"/>
    </row>
    <row r="1190" spans="1:18" ht="15">
      <c r="A1190" s="16" t="s">
        <v>1018</v>
      </c>
      <c r="B1190" s="16" t="s">
        <v>180</v>
      </c>
      <c r="C1190" s="16" t="s">
        <v>1008</v>
      </c>
      <c r="D1190" s="16" t="s">
        <v>185</v>
      </c>
      <c r="E1190" s="16" t="s">
        <v>283</v>
      </c>
      <c r="F1190" s="16" t="s">
        <v>131</v>
      </c>
      <c r="G1190" s="16" t="s">
        <v>124</v>
      </c>
      <c r="H1190" t="s">
        <v>846</v>
      </c>
      <c r="I1190" s="16" t="s">
        <v>85</v>
      </c>
      <c r="J1190" s="17" t="s">
        <v>299</v>
      </c>
      <c r="K1190" s="18">
        <v>31775</v>
      </c>
      <c r="L1190" s="16" t="s">
        <v>98</v>
      </c>
      <c r="M1190" s="19">
        <v>1733</v>
      </c>
      <c r="N1190" s="21"/>
      <c r="O1190" s="36">
        <v>84000000</v>
      </c>
      <c r="P1190" s="63">
        <f>[1]!EUROCONVERT(O1190,"ITL","EUR")</f>
        <v>43382.38</v>
      </c>
      <c r="Q1190" s="68"/>
      <c r="R1190" s="119"/>
    </row>
    <row r="1191" spans="1:18" s="81" customFormat="1" ht="16.5">
      <c r="A1191" s="20" t="s">
        <v>1019</v>
      </c>
      <c r="B1191" s="20"/>
      <c r="C1191" s="20"/>
      <c r="D1191" s="20"/>
      <c r="E1191" s="20"/>
      <c r="F1191" s="20"/>
      <c r="G1191" s="20"/>
      <c r="H1191" s="20"/>
      <c r="I1191" s="20"/>
      <c r="J1191" s="87"/>
      <c r="K1191" s="88"/>
      <c r="L1191" s="20"/>
      <c r="M1191" s="89"/>
      <c r="N1191" s="90"/>
      <c r="O1191" s="179">
        <f>SUBTOTAL(9,O1179:O1190)</f>
        <v>1008000000</v>
      </c>
      <c r="P1191" s="83">
        <f>[1]!EUROCONVERT(O1191,"ITL","EUR")</f>
        <v>520588.55</v>
      </c>
      <c r="Q1191" s="167"/>
      <c r="R1191" s="120"/>
    </row>
    <row r="1192" spans="1:18" ht="15">
      <c r="A1192" s="16" t="s">
        <v>1020</v>
      </c>
      <c r="B1192" s="16" t="s">
        <v>184</v>
      </c>
      <c r="C1192" s="16" t="s">
        <v>1008</v>
      </c>
      <c r="D1192" s="16" t="s">
        <v>98</v>
      </c>
      <c r="E1192" s="16" t="s">
        <v>283</v>
      </c>
      <c r="F1192" s="16" t="s">
        <v>131</v>
      </c>
      <c r="G1192" s="16" t="s">
        <v>124</v>
      </c>
      <c r="H1192" t="s">
        <v>846</v>
      </c>
      <c r="I1192" s="16" t="s">
        <v>85</v>
      </c>
      <c r="J1192" s="17" t="s">
        <v>299</v>
      </c>
      <c r="K1192" s="18">
        <v>31775</v>
      </c>
      <c r="L1192" s="16" t="s">
        <v>98</v>
      </c>
      <c r="M1192" s="19">
        <v>1757</v>
      </c>
      <c r="N1192" s="21"/>
      <c r="O1192" s="36">
        <v>84000000</v>
      </c>
      <c r="P1192" s="63">
        <f>[1]!EUROCONVERT(O1192,"ITL","EUR")</f>
        <v>43382.38</v>
      </c>
      <c r="Q1192" s="68"/>
      <c r="R1192" s="119"/>
    </row>
    <row r="1193" spans="1:18" ht="15">
      <c r="A1193" s="16" t="s">
        <v>1020</v>
      </c>
      <c r="B1193" s="16" t="s">
        <v>184</v>
      </c>
      <c r="C1193" s="16" t="s">
        <v>1008</v>
      </c>
      <c r="D1193" s="16" t="s">
        <v>186</v>
      </c>
      <c r="E1193" s="16" t="s">
        <v>283</v>
      </c>
      <c r="F1193" s="16" t="s">
        <v>131</v>
      </c>
      <c r="G1193" s="16" t="s">
        <v>124</v>
      </c>
      <c r="H1193" t="s">
        <v>846</v>
      </c>
      <c r="I1193" s="16" t="s">
        <v>85</v>
      </c>
      <c r="J1193" s="17" t="s">
        <v>299</v>
      </c>
      <c r="K1193" s="18">
        <v>31775</v>
      </c>
      <c r="L1193" s="16" t="s">
        <v>98</v>
      </c>
      <c r="M1193" s="19">
        <v>1752</v>
      </c>
      <c r="N1193" s="21"/>
      <c r="O1193" s="36">
        <v>96000000</v>
      </c>
      <c r="P1193" s="63">
        <f>[1]!EUROCONVERT(O1193,"ITL","EUR")</f>
        <v>49579.86</v>
      </c>
      <c r="Q1193" s="68"/>
      <c r="R1193" s="119"/>
    </row>
    <row r="1194" spans="1:18" ht="15">
      <c r="A1194" s="16" t="s">
        <v>1020</v>
      </c>
      <c r="B1194" s="16" t="s">
        <v>184</v>
      </c>
      <c r="C1194" s="16" t="s">
        <v>1008</v>
      </c>
      <c r="D1194" s="16" t="s">
        <v>194</v>
      </c>
      <c r="E1194" s="16" t="s">
        <v>283</v>
      </c>
      <c r="F1194" s="16" t="s">
        <v>131</v>
      </c>
      <c r="G1194" s="16" t="s">
        <v>124</v>
      </c>
      <c r="H1194" t="s">
        <v>846</v>
      </c>
      <c r="I1194" s="16" t="s">
        <v>85</v>
      </c>
      <c r="J1194" s="17" t="s">
        <v>299</v>
      </c>
      <c r="K1194" s="18">
        <v>31775</v>
      </c>
      <c r="L1194" s="16" t="s">
        <v>98</v>
      </c>
      <c r="M1194" s="19">
        <v>1753</v>
      </c>
      <c r="N1194" s="21"/>
      <c r="O1194" s="36">
        <v>96000000</v>
      </c>
      <c r="P1194" s="63">
        <f>[1]!EUROCONVERT(O1194,"ITL","EUR")</f>
        <v>49579.86</v>
      </c>
      <c r="Q1194" s="68"/>
      <c r="R1194" s="119"/>
    </row>
    <row r="1195" spans="1:18" ht="15">
      <c r="A1195" s="16" t="s">
        <v>1020</v>
      </c>
      <c r="B1195" s="16" t="s">
        <v>180</v>
      </c>
      <c r="C1195" s="16" t="s">
        <v>1008</v>
      </c>
      <c r="D1195" s="16" t="s">
        <v>185</v>
      </c>
      <c r="E1195" s="16" t="s">
        <v>283</v>
      </c>
      <c r="F1195" s="16" t="s">
        <v>131</v>
      </c>
      <c r="G1195" s="16" t="s">
        <v>124</v>
      </c>
      <c r="H1195" t="s">
        <v>846</v>
      </c>
      <c r="I1195" s="16" t="s">
        <v>85</v>
      </c>
      <c r="J1195" s="17" t="s">
        <v>299</v>
      </c>
      <c r="K1195" s="18">
        <v>31775</v>
      </c>
      <c r="L1195" s="16" t="s">
        <v>98</v>
      </c>
      <c r="M1195" s="19">
        <v>1754</v>
      </c>
      <c r="N1195" s="21"/>
      <c r="O1195" s="36">
        <v>96000000</v>
      </c>
      <c r="P1195" s="63">
        <f>[1]!EUROCONVERT(O1195,"ITL","EUR")</f>
        <v>49579.86</v>
      </c>
      <c r="Q1195" s="68"/>
      <c r="R1195" s="119"/>
    </row>
    <row r="1196" spans="1:18" ht="15">
      <c r="A1196" s="16" t="s">
        <v>1020</v>
      </c>
      <c r="B1196" s="16" t="s">
        <v>183</v>
      </c>
      <c r="C1196" s="16" t="s">
        <v>1008</v>
      </c>
      <c r="D1196" s="16" t="s">
        <v>184</v>
      </c>
      <c r="E1196" s="16" t="s">
        <v>283</v>
      </c>
      <c r="F1196" s="16" t="s">
        <v>131</v>
      </c>
      <c r="G1196" s="16" t="s">
        <v>124</v>
      </c>
      <c r="H1196" t="s">
        <v>846</v>
      </c>
      <c r="I1196" s="16" t="s">
        <v>85</v>
      </c>
      <c r="J1196" s="17" t="s">
        <v>299</v>
      </c>
      <c r="K1196" s="18">
        <v>31775</v>
      </c>
      <c r="L1196" s="16" t="s">
        <v>98</v>
      </c>
      <c r="M1196" s="19">
        <v>1756</v>
      </c>
      <c r="N1196" s="21"/>
      <c r="O1196" s="36">
        <v>96000000</v>
      </c>
      <c r="P1196" s="63">
        <f>[1]!EUROCONVERT(O1196,"ITL","EUR")</f>
        <v>49579.86</v>
      </c>
      <c r="Q1196" s="68"/>
      <c r="R1196" s="119"/>
    </row>
    <row r="1197" spans="1:18" ht="15">
      <c r="A1197" s="16" t="s">
        <v>1020</v>
      </c>
      <c r="B1197" s="16" t="s">
        <v>184</v>
      </c>
      <c r="C1197" s="16" t="s">
        <v>1008</v>
      </c>
      <c r="D1197" s="16" t="s">
        <v>181</v>
      </c>
      <c r="E1197" s="16" t="s">
        <v>283</v>
      </c>
      <c r="F1197" s="16" t="s">
        <v>131</v>
      </c>
      <c r="G1197" s="16" t="s">
        <v>124</v>
      </c>
      <c r="H1197" t="s">
        <v>846</v>
      </c>
      <c r="I1197" s="16" t="s">
        <v>85</v>
      </c>
      <c r="J1197" s="17" t="s">
        <v>299</v>
      </c>
      <c r="K1197" s="18">
        <v>31775</v>
      </c>
      <c r="L1197" s="16" t="s">
        <v>98</v>
      </c>
      <c r="M1197" s="19">
        <v>1758</v>
      </c>
      <c r="N1197" s="21"/>
      <c r="O1197" s="36">
        <v>84000000</v>
      </c>
      <c r="P1197" s="63">
        <f>[1]!EUROCONVERT(O1197,"ITL","EUR")</f>
        <v>43382.38</v>
      </c>
      <c r="Q1197" s="68"/>
      <c r="R1197" s="119"/>
    </row>
    <row r="1198" spans="1:18" ht="15">
      <c r="A1198" s="16" t="s">
        <v>1020</v>
      </c>
      <c r="B1198" s="16" t="s">
        <v>180</v>
      </c>
      <c r="C1198" s="16" t="s">
        <v>1008</v>
      </c>
      <c r="D1198" s="16" t="s">
        <v>196</v>
      </c>
      <c r="E1198" s="16" t="s">
        <v>283</v>
      </c>
      <c r="F1198" s="16" t="s">
        <v>131</v>
      </c>
      <c r="G1198" s="16" t="s">
        <v>124</v>
      </c>
      <c r="H1198" t="s">
        <v>846</v>
      </c>
      <c r="I1198" s="16" t="s">
        <v>85</v>
      </c>
      <c r="J1198" s="17" t="s">
        <v>299</v>
      </c>
      <c r="K1198" s="18">
        <v>31775</v>
      </c>
      <c r="L1198" s="16" t="s">
        <v>98</v>
      </c>
      <c r="M1198" s="19">
        <v>1759</v>
      </c>
      <c r="N1198" s="21"/>
      <c r="O1198" s="36">
        <v>84000000</v>
      </c>
      <c r="P1198" s="63">
        <f>[1]!EUROCONVERT(O1198,"ITL","EUR")</f>
        <v>43382.38</v>
      </c>
      <c r="Q1198" s="68"/>
      <c r="R1198" s="119"/>
    </row>
    <row r="1199" spans="1:18" ht="15">
      <c r="A1199" s="16" t="s">
        <v>1020</v>
      </c>
      <c r="B1199" s="16" t="s">
        <v>183</v>
      </c>
      <c r="C1199" s="16" t="s">
        <v>1008</v>
      </c>
      <c r="D1199" s="16" t="s">
        <v>183</v>
      </c>
      <c r="E1199" s="16" t="s">
        <v>283</v>
      </c>
      <c r="F1199" s="16" t="s">
        <v>131</v>
      </c>
      <c r="G1199" s="16" t="s">
        <v>124</v>
      </c>
      <c r="H1199" t="s">
        <v>846</v>
      </c>
      <c r="I1199" s="16" t="s">
        <v>85</v>
      </c>
      <c r="J1199" s="17" t="s">
        <v>299</v>
      </c>
      <c r="K1199" s="18">
        <v>31775</v>
      </c>
      <c r="L1199" s="16" t="s">
        <v>98</v>
      </c>
      <c r="M1199" s="19">
        <v>1760</v>
      </c>
      <c r="N1199" s="21"/>
      <c r="O1199" s="36">
        <v>84000000</v>
      </c>
      <c r="P1199" s="63">
        <f>[1]!EUROCONVERT(O1199,"ITL","EUR")</f>
        <v>43382.38</v>
      </c>
      <c r="Q1199" s="68"/>
      <c r="R1199" s="119"/>
    </row>
    <row r="1200" spans="1:18" ht="15">
      <c r="A1200" s="16" t="s">
        <v>1020</v>
      </c>
      <c r="B1200" s="16" t="s">
        <v>180</v>
      </c>
      <c r="C1200" s="16" t="s">
        <v>1008</v>
      </c>
      <c r="D1200" s="16" t="s">
        <v>126</v>
      </c>
      <c r="E1200" s="16" t="s">
        <v>283</v>
      </c>
      <c r="F1200" s="16" t="s">
        <v>131</v>
      </c>
      <c r="G1200" s="16" t="s">
        <v>124</v>
      </c>
      <c r="H1200" t="s">
        <v>846</v>
      </c>
      <c r="I1200" s="16" t="s">
        <v>85</v>
      </c>
      <c r="J1200" s="17" t="s">
        <v>299</v>
      </c>
      <c r="K1200" s="18">
        <v>31775</v>
      </c>
      <c r="L1200" s="16" t="s">
        <v>98</v>
      </c>
      <c r="M1200" s="19">
        <v>1761</v>
      </c>
      <c r="N1200" s="21"/>
      <c r="O1200" s="36">
        <v>84000000</v>
      </c>
      <c r="P1200" s="63">
        <f>[1]!EUROCONVERT(O1200,"ITL","EUR")</f>
        <v>43382.38</v>
      </c>
      <c r="Q1200" s="68"/>
      <c r="R1200" s="119"/>
    </row>
    <row r="1201" spans="1:18" ht="15">
      <c r="A1201" s="16" t="s">
        <v>1020</v>
      </c>
      <c r="B1201" s="16" t="s">
        <v>183</v>
      </c>
      <c r="C1201" s="16" t="s">
        <v>1008</v>
      </c>
      <c r="D1201" s="16" t="s">
        <v>180</v>
      </c>
      <c r="E1201" s="16" t="s">
        <v>283</v>
      </c>
      <c r="F1201" s="16" t="s">
        <v>131</v>
      </c>
      <c r="G1201" s="16" t="s">
        <v>124</v>
      </c>
      <c r="H1201" t="s">
        <v>846</v>
      </c>
      <c r="I1201" s="16" t="s">
        <v>85</v>
      </c>
      <c r="J1201" s="17" t="s">
        <v>299</v>
      </c>
      <c r="K1201" s="18">
        <v>31775</v>
      </c>
      <c r="L1201" s="16" t="s">
        <v>98</v>
      </c>
      <c r="M1201" s="19">
        <v>1762</v>
      </c>
      <c r="N1201" s="21"/>
      <c r="O1201" s="36">
        <v>84000000</v>
      </c>
      <c r="P1201" s="63">
        <f>[1]!EUROCONVERT(O1201,"ITL","EUR")</f>
        <v>43382.38</v>
      </c>
      <c r="Q1201" s="68"/>
      <c r="R1201" s="119"/>
    </row>
    <row r="1202" spans="1:18" ht="15">
      <c r="A1202" s="16" t="s">
        <v>1020</v>
      </c>
      <c r="B1202" s="16" t="s">
        <v>183</v>
      </c>
      <c r="C1202" s="16" t="s">
        <v>1008</v>
      </c>
      <c r="D1202" s="16" t="s">
        <v>188</v>
      </c>
      <c r="E1202" s="16" t="s">
        <v>283</v>
      </c>
      <c r="F1202" s="16" t="s">
        <v>131</v>
      </c>
      <c r="G1202" s="16" t="s">
        <v>124</v>
      </c>
      <c r="H1202" t="s">
        <v>846</v>
      </c>
      <c r="I1202" s="16" t="s">
        <v>85</v>
      </c>
      <c r="J1202" s="17" t="s">
        <v>299</v>
      </c>
      <c r="K1202" s="18">
        <v>31775</v>
      </c>
      <c r="L1202" s="16" t="s">
        <v>98</v>
      </c>
      <c r="M1202" s="19">
        <v>1755</v>
      </c>
      <c r="N1202" s="21"/>
      <c r="O1202" s="36">
        <v>96000000</v>
      </c>
      <c r="P1202" s="63">
        <f>[1]!EUROCONVERT(O1202,"ITL","EUR")</f>
        <v>49579.86</v>
      </c>
      <c r="Q1202" s="68"/>
      <c r="R1202" s="119"/>
    </row>
    <row r="1203" spans="1:18" s="81" customFormat="1" ht="16.5">
      <c r="A1203" s="20" t="s">
        <v>1021</v>
      </c>
      <c r="B1203" s="20"/>
      <c r="C1203" s="20"/>
      <c r="D1203" s="20"/>
      <c r="E1203" s="20"/>
      <c r="F1203" s="20"/>
      <c r="G1203" s="20"/>
      <c r="H1203" s="20"/>
      <c r="I1203" s="20"/>
      <c r="J1203" s="87"/>
      <c r="K1203" s="88"/>
      <c r="L1203" s="20"/>
      <c r="M1203" s="89"/>
      <c r="N1203" s="90"/>
      <c r="O1203" s="179">
        <f>SUBTOTAL(9,O1192:O1202)</f>
        <v>984000000</v>
      </c>
      <c r="P1203" s="83">
        <f>[1]!EUROCONVERT(O1203,"ITL","EUR")</f>
        <v>508193.59</v>
      </c>
      <c r="Q1203" s="167"/>
      <c r="R1203" s="120"/>
    </row>
    <row r="1204" spans="1:18" ht="15">
      <c r="A1204" s="16" t="s">
        <v>1022</v>
      </c>
      <c r="B1204" s="16" t="s">
        <v>183</v>
      </c>
      <c r="C1204" s="16" t="s">
        <v>1008</v>
      </c>
      <c r="D1204" s="16" t="s">
        <v>188</v>
      </c>
      <c r="E1204" s="16" t="s">
        <v>283</v>
      </c>
      <c r="F1204" s="16" t="s">
        <v>131</v>
      </c>
      <c r="G1204" s="16" t="s">
        <v>124</v>
      </c>
      <c r="H1204" t="s">
        <v>846</v>
      </c>
      <c r="I1204" s="16" t="s">
        <v>85</v>
      </c>
      <c r="J1204" s="17" t="s">
        <v>299</v>
      </c>
      <c r="K1204" s="18">
        <v>31775</v>
      </c>
      <c r="L1204" s="16" t="s">
        <v>98</v>
      </c>
      <c r="M1204" s="19">
        <v>1744</v>
      </c>
      <c r="N1204" s="21"/>
      <c r="O1204" s="36">
        <v>96000000</v>
      </c>
      <c r="P1204" s="63">
        <f>[1]!EUROCONVERT(O1204,"ITL","EUR")</f>
        <v>49579.86</v>
      </c>
      <c r="Q1204" s="68"/>
      <c r="R1204" s="119"/>
    </row>
    <row r="1205" spans="1:18" ht="15">
      <c r="A1205" s="16" t="s">
        <v>1022</v>
      </c>
      <c r="B1205" s="16" t="s">
        <v>184</v>
      </c>
      <c r="C1205" s="16" t="s">
        <v>1008</v>
      </c>
      <c r="D1205" s="16" t="s">
        <v>98</v>
      </c>
      <c r="E1205" s="16" t="s">
        <v>283</v>
      </c>
      <c r="F1205" s="16" t="s">
        <v>131</v>
      </c>
      <c r="G1205" s="16" t="s">
        <v>124</v>
      </c>
      <c r="H1205" t="s">
        <v>846</v>
      </c>
      <c r="I1205" s="16" t="s">
        <v>85</v>
      </c>
      <c r="J1205" s="17" t="s">
        <v>299</v>
      </c>
      <c r="K1205" s="18">
        <v>31775</v>
      </c>
      <c r="L1205" s="16" t="s">
        <v>98</v>
      </c>
      <c r="M1205" s="19">
        <v>1746</v>
      </c>
      <c r="N1205" s="21"/>
      <c r="O1205" s="36">
        <v>84000000</v>
      </c>
      <c r="P1205" s="63">
        <f>[1]!EUROCONVERT(O1205,"ITL","EUR")</f>
        <v>43382.38</v>
      </c>
      <c r="Q1205" s="68"/>
      <c r="R1205" s="119"/>
    </row>
    <row r="1206" spans="1:18" ht="15">
      <c r="A1206" s="16" t="s">
        <v>1022</v>
      </c>
      <c r="B1206" s="16" t="s">
        <v>184</v>
      </c>
      <c r="C1206" s="16" t="s">
        <v>1008</v>
      </c>
      <c r="D1206" s="16" t="s">
        <v>194</v>
      </c>
      <c r="E1206" s="16" t="s">
        <v>283</v>
      </c>
      <c r="F1206" s="16" t="s">
        <v>131</v>
      </c>
      <c r="G1206" s="16" t="s">
        <v>124</v>
      </c>
      <c r="H1206" t="s">
        <v>846</v>
      </c>
      <c r="I1206" s="16" t="s">
        <v>85</v>
      </c>
      <c r="J1206" s="17" t="s">
        <v>299</v>
      </c>
      <c r="K1206" s="18">
        <v>31775</v>
      </c>
      <c r="L1206" s="16" t="s">
        <v>98</v>
      </c>
      <c r="M1206" s="19">
        <v>1741</v>
      </c>
      <c r="N1206" s="21"/>
      <c r="O1206" s="36">
        <v>96000000</v>
      </c>
      <c r="P1206" s="63">
        <f>[1]!EUROCONVERT(O1206,"ITL","EUR")</f>
        <v>49579.86</v>
      </c>
      <c r="Q1206" s="68"/>
      <c r="R1206" s="119"/>
    </row>
    <row r="1207" spans="1:18" ht="15">
      <c r="A1207" s="16" t="s">
        <v>1022</v>
      </c>
      <c r="B1207" s="16" t="s">
        <v>180</v>
      </c>
      <c r="C1207" s="16" t="s">
        <v>1008</v>
      </c>
      <c r="D1207" s="16" t="s">
        <v>195</v>
      </c>
      <c r="E1207" s="16" t="s">
        <v>283</v>
      </c>
      <c r="F1207" s="16" t="s">
        <v>131</v>
      </c>
      <c r="G1207" s="16" t="s">
        <v>124</v>
      </c>
      <c r="H1207" t="s">
        <v>846</v>
      </c>
      <c r="I1207" s="16" t="s">
        <v>85</v>
      </c>
      <c r="J1207" s="17" t="s">
        <v>299</v>
      </c>
      <c r="K1207" s="18">
        <v>31775</v>
      </c>
      <c r="L1207" s="16" t="s">
        <v>98</v>
      </c>
      <c r="M1207" s="19">
        <v>1743</v>
      </c>
      <c r="N1207" s="21"/>
      <c r="O1207" s="36">
        <v>96000000</v>
      </c>
      <c r="P1207" s="63">
        <f>[1]!EUROCONVERT(O1207,"ITL","EUR")</f>
        <v>49579.86</v>
      </c>
      <c r="Q1207" s="68"/>
      <c r="R1207" s="119"/>
    </row>
    <row r="1208" spans="1:18" ht="15">
      <c r="A1208" s="16" t="s">
        <v>1022</v>
      </c>
      <c r="B1208" s="16" t="s">
        <v>183</v>
      </c>
      <c r="C1208" s="16" t="s">
        <v>1008</v>
      </c>
      <c r="D1208" s="16" t="s">
        <v>184</v>
      </c>
      <c r="E1208" s="16" t="s">
        <v>283</v>
      </c>
      <c r="F1208" s="16" t="s">
        <v>131</v>
      </c>
      <c r="G1208" s="16" t="s">
        <v>124</v>
      </c>
      <c r="H1208" t="s">
        <v>846</v>
      </c>
      <c r="I1208" s="16" t="s">
        <v>85</v>
      </c>
      <c r="J1208" s="17" t="s">
        <v>299</v>
      </c>
      <c r="K1208" s="18">
        <v>31775</v>
      </c>
      <c r="L1208" s="16" t="s">
        <v>98</v>
      </c>
      <c r="M1208" s="19">
        <v>1745</v>
      </c>
      <c r="N1208" s="21"/>
      <c r="O1208" s="36">
        <v>96000000</v>
      </c>
      <c r="P1208" s="63">
        <f>[1]!EUROCONVERT(O1208,"ITL","EUR")</f>
        <v>49579.86</v>
      </c>
      <c r="Q1208" s="68"/>
      <c r="R1208" s="119"/>
    </row>
    <row r="1209" spans="1:18" ht="15">
      <c r="A1209" s="16" t="s">
        <v>1022</v>
      </c>
      <c r="B1209" s="16" t="s">
        <v>180</v>
      </c>
      <c r="C1209" s="16" t="s">
        <v>1008</v>
      </c>
      <c r="D1209" s="16" t="s">
        <v>196</v>
      </c>
      <c r="E1209" s="16" t="s">
        <v>283</v>
      </c>
      <c r="F1209" s="16" t="s">
        <v>131</v>
      </c>
      <c r="G1209" s="16" t="s">
        <v>124</v>
      </c>
      <c r="H1209" t="s">
        <v>846</v>
      </c>
      <c r="I1209" s="16" t="s">
        <v>85</v>
      </c>
      <c r="J1209" s="17" t="s">
        <v>299</v>
      </c>
      <c r="K1209" s="18">
        <v>31775</v>
      </c>
      <c r="L1209" s="16" t="s">
        <v>98</v>
      </c>
      <c r="M1209" s="19">
        <v>1748</v>
      </c>
      <c r="N1209" s="21"/>
      <c r="O1209" s="36">
        <v>84000000</v>
      </c>
      <c r="P1209" s="63">
        <f>[1]!EUROCONVERT(O1209,"ITL","EUR")</f>
        <v>43382.38</v>
      </c>
      <c r="Q1209" s="68"/>
      <c r="R1209" s="119"/>
    </row>
    <row r="1210" spans="1:18" ht="15">
      <c r="A1210" s="16" t="s">
        <v>1022</v>
      </c>
      <c r="B1210" s="16" t="s">
        <v>180</v>
      </c>
      <c r="C1210" s="16" t="s">
        <v>1008</v>
      </c>
      <c r="D1210" s="16" t="s">
        <v>126</v>
      </c>
      <c r="E1210" s="16" t="s">
        <v>283</v>
      </c>
      <c r="F1210" s="16" t="s">
        <v>131</v>
      </c>
      <c r="G1210" s="16" t="s">
        <v>124</v>
      </c>
      <c r="H1210" t="s">
        <v>846</v>
      </c>
      <c r="I1210" s="16" t="s">
        <v>85</v>
      </c>
      <c r="J1210" s="17" t="s">
        <v>299</v>
      </c>
      <c r="K1210" s="18">
        <v>31775</v>
      </c>
      <c r="L1210" s="16" t="s">
        <v>98</v>
      </c>
      <c r="M1210" s="19">
        <v>1749</v>
      </c>
      <c r="N1210" s="21"/>
      <c r="O1210" s="36">
        <v>84000000</v>
      </c>
      <c r="P1210" s="63">
        <f>[1]!EUROCONVERT(O1210,"ITL","EUR")</f>
        <v>43382.38</v>
      </c>
      <c r="Q1210" s="68"/>
      <c r="R1210" s="119"/>
    </row>
    <row r="1211" spans="1:18" ht="15">
      <c r="A1211" s="16" t="s">
        <v>1022</v>
      </c>
      <c r="B1211" s="16" t="s">
        <v>180</v>
      </c>
      <c r="C1211" s="16" t="s">
        <v>1008</v>
      </c>
      <c r="D1211" s="16" t="s">
        <v>185</v>
      </c>
      <c r="E1211" s="16" t="s">
        <v>283</v>
      </c>
      <c r="F1211" s="16" t="s">
        <v>131</v>
      </c>
      <c r="G1211" s="16" t="s">
        <v>124</v>
      </c>
      <c r="H1211" t="s">
        <v>846</v>
      </c>
      <c r="I1211" s="16" t="s">
        <v>85</v>
      </c>
      <c r="J1211" s="17" t="s">
        <v>299</v>
      </c>
      <c r="K1211" s="18">
        <v>31775</v>
      </c>
      <c r="L1211" s="16" t="s">
        <v>98</v>
      </c>
      <c r="M1211" s="19">
        <v>1742</v>
      </c>
      <c r="N1211" s="21"/>
      <c r="O1211" s="36">
        <v>96000000</v>
      </c>
      <c r="P1211" s="63">
        <f>[1]!EUROCONVERT(O1211,"ITL","EUR")</f>
        <v>49579.86</v>
      </c>
      <c r="Q1211" s="68"/>
      <c r="R1211" s="119"/>
    </row>
    <row r="1212" spans="1:18" ht="15">
      <c r="A1212" s="16" t="s">
        <v>1022</v>
      </c>
      <c r="B1212" s="16" t="s">
        <v>183</v>
      </c>
      <c r="C1212" s="16" t="s">
        <v>1008</v>
      </c>
      <c r="D1212" s="16" t="s">
        <v>180</v>
      </c>
      <c r="E1212" s="16" t="s">
        <v>283</v>
      </c>
      <c r="F1212" s="16" t="s">
        <v>131</v>
      </c>
      <c r="G1212" s="16" t="s">
        <v>124</v>
      </c>
      <c r="H1212" t="s">
        <v>846</v>
      </c>
      <c r="I1212" s="16" t="s">
        <v>85</v>
      </c>
      <c r="J1212" s="17" t="s">
        <v>299</v>
      </c>
      <c r="K1212" s="18">
        <v>31775</v>
      </c>
      <c r="L1212" s="16" t="s">
        <v>98</v>
      </c>
      <c r="M1212" s="19">
        <v>1750</v>
      </c>
      <c r="N1212" s="21"/>
      <c r="O1212" s="36">
        <v>84000000</v>
      </c>
      <c r="P1212" s="63">
        <f>[1]!EUROCONVERT(O1212,"ITL","EUR")</f>
        <v>43382.38</v>
      </c>
      <c r="Q1212" s="68"/>
      <c r="R1212" s="119"/>
    </row>
    <row r="1213" spans="1:18" ht="15">
      <c r="A1213" s="16" t="s">
        <v>1022</v>
      </c>
      <c r="B1213" s="16" t="s">
        <v>184</v>
      </c>
      <c r="C1213" s="16" t="s">
        <v>1008</v>
      </c>
      <c r="D1213" s="16" t="s">
        <v>181</v>
      </c>
      <c r="E1213" s="16" t="s">
        <v>283</v>
      </c>
      <c r="F1213" s="16" t="s">
        <v>131</v>
      </c>
      <c r="G1213" s="16" t="s">
        <v>124</v>
      </c>
      <c r="H1213" t="s">
        <v>846</v>
      </c>
      <c r="I1213" s="16" t="s">
        <v>85</v>
      </c>
      <c r="J1213" s="17" t="s">
        <v>299</v>
      </c>
      <c r="K1213" s="18">
        <v>31775</v>
      </c>
      <c r="L1213" s="16" t="s">
        <v>98</v>
      </c>
      <c r="M1213" s="19">
        <v>1747</v>
      </c>
      <c r="N1213" s="21"/>
      <c r="O1213" s="36">
        <v>84000000</v>
      </c>
      <c r="P1213" s="63">
        <f>[1]!EUROCONVERT(O1213,"ITL","EUR")</f>
        <v>43382.38</v>
      </c>
      <c r="Q1213" s="68"/>
      <c r="R1213" s="119"/>
    </row>
    <row r="1214" spans="1:18" ht="15">
      <c r="A1214" s="16" t="s">
        <v>1022</v>
      </c>
      <c r="B1214" s="16" t="s">
        <v>183</v>
      </c>
      <c r="C1214" s="16" t="s">
        <v>1008</v>
      </c>
      <c r="D1214" s="16" t="s">
        <v>183</v>
      </c>
      <c r="E1214" s="16" t="s">
        <v>283</v>
      </c>
      <c r="F1214" s="16" t="s">
        <v>131</v>
      </c>
      <c r="G1214" s="16" t="s">
        <v>124</v>
      </c>
      <c r="H1214" t="s">
        <v>846</v>
      </c>
      <c r="I1214" s="16" t="s">
        <v>85</v>
      </c>
      <c r="J1214" s="17" t="s">
        <v>299</v>
      </c>
      <c r="K1214" s="18">
        <v>31775</v>
      </c>
      <c r="L1214" s="16" t="s">
        <v>98</v>
      </c>
      <c r="M1214" s="19">
        <v>1751</v>
      </c>
      <c r="N1214" s="21"/>
      <c r="O1214" s="36">
        <v>84000000</v>
      </c>
      <c r="P1214" s="63">
        <f>[1]!EUROCONVERT(O1214,"ITL","EUR")</f>
        <v>43382.38</v>
      </c>
      <c r="Q1214" s="68"/>
      <c r="R1214" s="119"/>
    </row>
    <row r="1215" spans="1:18" ht="15">
      <c r="A1215" s="16" t="s">
        <v>1022</v>
      </c>
      <c r="B1215" s="16" t="s">
        <v>184</v>
      </c>
      <c r="C1215" s="16" t="s">
        <v>1008</v>
      </c>
      <c r="D1215" s="16" t="s">
        <v>186</v>
      </c>
      <c r="E1215" s="16" t="s">
        <v>283</v>
      </c>
      <c r="F1215" s="16" t="s">
        <v>131</v>
      </c>
      <c r="G1215" s="16" t="s">
        <v>124</v>
      </c>
      <c r="H1215" t="s">
        <v>846</v>
      </c>
      <c r="I1215" s="16" t="s">
        <v>85</v>
      </c>
      <c r="J1215" s="17" t="s">
        <v>299</v>
      </c>
      <c r="K1215" s="18">
        <v>31775</v>
      </c>
      <c r="L1215" s="16" t="s">
        <v>98</v>
      </c>
      <c r="M1215" s="19">
        <v>1801</v>
      </c>
      <c r="N1215" s="21"/>
      <c r="O1215" s="36">
        <v>96000000</v>
      </c>
      <c r="P1215" s="63">
        <f>[1]!EUROCONVERT(O1215,"ITL","EUR")</f>
        <v>49579.86</v>
      </c>
      <c r="Q1215" s="68"/>
      <c r="R1215" s="119"/>
    </row>
    <row r="1216" spans="1:18" s="81" customFormat="1" ht="16.5">
      <c r="A1216" s="20" t="s">
        <v>1023</v>
      </c>
      <c r="B1216" s="20"/>
      <c r="C1216" s="20"/>
      <c r="D1216" s="20"/>
      <c r="E1216" s="20"/>
      <c r="F1216" s="20"/>
      <c r="G1216" s="20"/>
      <c r="H1216" s="20"/>
      <c r="I1216" s="20"/>
      <c r="J1216" s="87"/>
      <c r="K1216" s="88"/>
      <c r="L1216" s="20"/>
      <c r="M1216" s="89"/>
      <c r="N1216" s="90"/>
      <c r="O1216" s="179">
        <f>SUBTOTAL(9,O1204:O1215)</f>
        <v>1080000000</v>
      </c>
      <c r="P1216" s="83">
        <f>[1]!EUROCONVERT(O1216,"ITL","EUR")</f>
        <v>557773.45</v>
      </c>
      <c r="Q1216" s="167"/>
      <c r="R1216" s="120"/>
    </row>
    <row r="1217" spans="1:18" ht="15">
      <c r="A1217" s="16" t="s">
        <v>1024</v>
      </c>
      <c r="B1217" s="16" t="s">
        <v>184</v>
      </c>
      <c r="C1217" s="16" t="s">
        <v>1008</v>
      </c>
      <c r="D1217" s="16" t="s">
        <v>194</v>
      </c>
      <c r="E1217" s="16" t="s">
        <v>283</v>
      </c>
      <c r="F1217" s="16" t="s">
        <v>131</v>
      </c>
      <c r="G1217" s="16" t="s">
        <v>124</v>
      </c>
      <c r="H1217" t="s">
        <v>846</v>
      </c>
      <c r="I1217" s="16" t="s">
        <v>85</v>
      </c>
      <c r="J1217" s="17" t="s">
        <v>299</v>
      </c>
      <c r="K1217" s="18">
        <v>31775</v>
      </c>
      <c r="L1217" s="16" t="s">
        <v>98</v>
      </c>
      <c r="M1217" s="19">
        <v>1790</v>
      </c>
      <c r="N1217" s="21"/>
      <c r="O1217" s="36">
        <v>96000000</v>
      </c>
      <c r="P1217" s="63">
        <f>[1]!EUROCONVERT(O1217,"ITL","EUR")</f>
        <v>49579.86</v>
      </c>
      <c r="Q1217" s="68"/>
      <c r="R1217" s="119"/>
    </row>
    <row r="1218" spans="1:18" ht="15">
      <c r="A1218" s="16" t="s">
        <v>1024</v>
      </c>
      <c r="B1218" s="16" t="s">
        <v>184</v>
      </c>
      <c r="C1218" s="16" t="s">
        <v>1008</v>
      </c>
      <c r="D1218" s="16" t="s">
        <v>186</v>
      </c>
      <c r="E1218" s="16" t="s">
        <v>283</v>
      </c>
      <c r="F1218" s="16" t="s">
        <v>131</v>
      </c>
      <c r="G1218" s="16" t="s">
        <v>124</v>
      </c>
      <c r="H1218" t="s">
        <v>846</v>
      </c>
      <c r="I1218" s="16" t="s">
        <v>85</v>
      </c>
      <c r="J1218" s="17" t="s">
        <v>299</v>
      </c>
      <c r="K1218" s="18">
        <v>31775</v>
      </c>
      <c r="L1218" s="16" t="s">
        <v>98</v>
      </c>
      <c r="M1218" s="19">
        <v>1789</v>
      </c>
      <c r="N1218" s="21"/>
      <c r="O1218" s="36">
        <v>96000000</v>
      </c>
      <c r="P1218" s="63">
        <f>[1]!EUROCONVERT(O1218,"ITL","EUR")</f>
        <v>49579.86</v>
      </c>
      <c r="Q1218" s="68"/>
      <c r="R1218" s="119"/>
    </row>
    <row r="1219" spans="1:18" ht="15">
      <c r="A1219" s="16" t="s">
        <v>1024</v>
      </c>
      <c r="B1219" s="16" t="s">
        <v>180</v>
      </c>
      <c r="C1219" s="16" t="s">
        <v>1008</v>
      </c>
      <c r="D1219" s="16" t="s">
        <v>185</v>
      </c>
      <c r="E1219" s="16" t="s">
        <v>283</v>
      </c>
      <c r="F1219" s="16" t="s">
        <v>131</v>
      </c>
      <c r="G1219" s="16" t="s">
        <v>124</v>
      </c>
      <c r="H1219" t="s">
        <v>846</v>
      </c>
      <c r="I1219" s="16" t="s">
        <v>85</v>
      </c>
      <c r="J1219" s="17" t="s">
        <v>299</v>
      </c>
      <c r="K1219" s="18">
        <v>31775</v>
      </c>
      <c r="L1219" s="16" t="s">
        <v>98</v>
      </c>
      <c r="M1219" s="19">
        <v>1791</v>
      </c>
      <c r="N1219" s="21"/>
      <c r="O1219" s="36">
        <v>96000000</v>
      </c>
      <c r="P1219" s="63">
        <f>[1]!EUROCONVERT(O1219,"ITL","EUR")</f>
        <v>49579.86</v>
      </c>
      <c r="Q1219" s="68"/>
      <c r="R1219" s="119"/>
    </row>
    <row r="1220" spans="1:18" ht="15">
      <c r="A1220" s="16" t="s">
        <v>1024</v>
      </c>
      <c r="B1220" s="16" t="s">
        <v>180</v>
      </c>
      <c r="C1220" s="16" t="s">
        <v>1008</v>
      </c>
      <c r="D1220" s="16" t="s">
        <v>195</v>
      </c>
      <c r="E1220" s="16" t="s">
        <v>283</v>
      </c>
      <c r="F1220" s="16" t="s">
        <v>131</v>
      </c>
      <c r="G1220" s="16" t="s">
        <v>124</v>
      </c>
      <c r="H1220" t="s">
        <v>846</v>
      </c>
      <c r="I1220" s="16" t="s">
        <v>85</v>
      </c>
      <c r="J1220" s="17" t="s">
        <v>299</v>
      </c>
      <c r="K1220" s="18">
        <v>31775</v>
      </c>
      <c r="L1220" s="16" t="s">
        <v>98</v>
      </c>
      <c r="M1220" s="19">
        <v>1792</v>
      </c>
      <c r="N1220" s="21"/>
      <c r="O1220" s="36">
        <v>96000000</v>
      </c>
      <c r="P1220" s="63">
        <f>[1]!EUROCONVERT(O1220,"ITL","EUR")</f>
        <v>49579.86</v>
      </c>
      <c r="Q1220" s="68"/>
      <c r="R1220" s="119"/>
    </row>
    <row r="1221" spans="1:18" ht="15">
      <c r="A1221" s="16" t="s">
        <v>1024</v>
      </c>
      <c r="B1221" s="16" t="s">
        <v>183</v>
      </c>
      <c r="C1221" s="16" t="s">
        <v>1008</v>
      </c>
      <c r="D1221" s="16" t="s">
        <v>188</v>
      </c>
      <c r="E1221" s="16" t="s">
        <v>283</v>
      </c>
      <c r="F1221" s="16" t="s">
        <v>131</v>
      </c>
      <c r="G1221" s="16" t="s">
        <v>124</v>
      </c>
      <c r="H1221" t="s">
        <v>846</v>
      </c>
      <c r="I1221" s="16" t="s">
        <v>85</v>
      </c>
      <c r="J1221" s="17" t="s">
        <v>299</v>
      </c>
      <c r="K1221" s="18">
        <v>31775</v>
      </c>
      <c r="L1221" s="16" t="s">
        <v>98</v>
      </c>
      <c r="M1221" s="19">
        <v>1793</v>
      </c>
      <c r="N1221" s="21"/>
      <c r="O1221" s="36">
        <v>96000000</v>
      </c>
      <c r="P1221" s="63">
        <f>[1]!EUROCONVERT(O1221,"ITL","EUR")</f>
        <v>49579.86</v>
      </c>
      <c r="Q1221" s="68"/>
      <c r="R1221" s="119"/>
    </row>
    <row r="1222" spans="1:18" ht="15">
      <c r="A1222" s="16" t="s">
        <v>1024</v>
      </c>
      <c r="B1222" s="16" t="s">
        <v>183</v>
      </c>
      <c r="C1222" s="16" t="s">
        <v>1008</v>
      </c>
      <c r="D1222" s="16" t="s">
        <v>184</v>
      </c>
      <c r="E1222" s="16" t="s">
        <v>283</v>
      </c>
      <c r="F1222" s="16" t="s">
        <v>131</v>
      </c>
      <c r="G1222" s="16" t="s">
        <v>124</v>
      </c>
      <c r="H1222" t="s">
        <v>846</v>
      </c>
      <c r="I1222" s="16" t="s">
        <v>85</v>
      </c>
      <c r="J1222" s="17" t="s">
        <v>299</v>
      </c>
      <c r="K1222" s="18">
        <v>31775</v>
      </c>
      <c r="L1222" s="16" t="s">
        <v>98</v>
      </c>
      <c r="M1222" s="19">
        <v>1794</v>
      </c>
      <c r="N1222" s="21"/>
      <c r="O1222" s="36">
        <v>96000000</v>
      </c>
      <c r="P1222" s="63">
        <f>[1]!EUROCONVERT(O1222,"ITL","EUR")</f>
        <v>49579.86</v>
      </c>
      <c r="Q1222" s="68"/>
      <c r="R1222" s="119"/>
    </row>
    <row r="1223" spans="1:18" ht="15">
      <c r="A1223" s="16" t="s">
        <v>1024</v>
      </c>
      <c r="B1223" s="16" t="s">
        <v>184</v>
      </c>
      <c r="C1223" s="16" t="s">
        <v>1008</v>
      </c>
      <c r="D1223" s="16" t="s">
        <v>181</v>
      </c>
      <c r="E1223" s="16" t="s">
        <v>283</v>
      </c>
      <c r="F1223" s="16" t="s">
        <v>131</v>
      </c>
      <c r="G1223" s="16" t="s">
        <v>124</v>
      </c>
      <c r="H1223" t="s">
        <v>846</v>
      </c>
      <c r="I1223" s="16" t="s">
        <v>85</v>
      </c>
      <c r="J1223" s="17" t="s">
        <v>299</v>
      </c>
      <c r="K1223" s="18">
        <v>31775</v>
      </c>
      <c r="L1223" s="16" t="s">
        <v>98</v>
      </c>
      <c r="M1223" s="19">
        <v>1796</v>
      </c>
      <c r="N1223" s="21"/>
      <c r="O1223" s="36">
        <v>84000000</v>
      </c>
      <c r="P1223" s="63">
        <f>[1]!EUROCONVERT(O1223,"ITL","EUR")</f>
        <v>43382.38</v>
      </c>
      <c r="Q1223" s="68"/>
      <c r="R1223" s="119"/>
    </row>
    <row r="1224" spans="1:18" ht="15">
      <c r="A1224" s="16" t="s">
        <v>1024</v>
      </c>
      <c r="B1224" s="16" t="s">
        <v>180</v>
      </c>
      <c r="C1224" s="16" t="s">
        <v>1008</v>
      </c>
      <c r="D1224" s="16" t="s">
        <v>196</v>
      </c>
      <c r="E1224" s="16" t="s">
        <v>283</v>
      </c>
      <c r="F1224" s="16" t="s">
        <v>131</v>
      </c>
      <c r="G1224" s="16" t="s">
        <v>124</v>
      </c>
      <c r="H1224" t="s">
        <v>846</v>
      </c>
      <c r="I1224" s="16" t="s">
        <v>85</v>
      </c>
      <c r="J1224" s="17" t="s">
        <v>299</v>
      </c>
      <c r="K1224" s="18">
        <v>31775</v>
      </c>
      <c r="L1224" s="16" t="s">
        <v>98</v>
      </c>
      <c r="M1224" s="19">
        <v>1797</v>
      </c>
      <c r="N1224" s="21"/>
      <c r="O1224" s="36">
        <v>84000000</v>
      </c>
      <c r="P1224" s="63">
        <f>[1]!EUROCONVERT(O1224,"ITL","EUR")</f>
        <v>43382.38</v>
      </c>
      <c r="Q1224" s="68"/>
      <c r="R1224" s="119"/>
    </row>
    <row r="1225" spans="1:18" ht="15">
      <c r="A1225" s="16" t="s">
        <v>1024</v>
      </c>
      <c r="B1225" s="16" t="s">
        <v>180</v>
      </c>
      <c r="C1225" s="16" t="s">
        <v>1008</v>
      </c>
      <c r="D1225" s="16" t="s">
        <v>126</v>
      </c>
      <c r="E1225" s="16" t="s">
        <v>283</v>
      </c>
      <c r="F1225" s="16" t="s">
        <v>131</v>
      </c>
      <c r="G1225" s="16" t="s">
        <v>124</v>
      </c>
      <c r="H1225" t="s">
        <v>846</v>
      </c>
      <c r="I1225" s="16" t="s">
        <v>85</v>
      </c>
      <c r="J1225" s="17" t="s">
        <v>299</v>
      </c>
      <c r="K1225" s="18">
        <v>31775</v>
      </c>
      <c r="L1225" s="16" t="s">
        <v>98</v>
      </c>
      <c r="M1225" s="19">
        <v>1798</v>
      </c>
      <c r="N1225" s="21"/>
      <c r="O1225" s="36">
        <v>84000000</v>
      </c>
      <c r="P1225" s="63">
        <f>[1]!EUROCONVERT(O1225,"ITL","EUR")</f>
        <v>43382.38</v>
      </c>
      <c r="Q1225" s="68"/>
      <c r="R1225" s="119"/>
    </row>
    <row r="1226" spans="1:18" ht="15">
      <c r="A1226" s="16" t="s">
        <v>1024</v>
      </c>
      <c r="B1226" s="16" t="s">
        <v>183</v>
      </c>
      <c r="C1226" s="16" t="s">
        <v>1008</v>
      </c>
      <c r="D1226" s="16" t="s">
        <v>180</v>
      </c>
      <c r="E1226" s="16" t="s">
        <v>283</v>
      </c>
      <c r="F1226" s="16" t="s">
        <v>131</v>
      </c>
      <c r="G1226" s="16" t="s">
        <v>124</v>
      </c>
      <c r="H1226" t="s">
        <v>846</v>
      </c>
      <c r="I1226" s="16" t="s">
        <v>85</v>
      </c>
      <c r="J1226" s="17" t="s">
        <v>299</v>
      </c>
      <c r="K1226" s="18">
        <v>31775</v>
      </c>
      <c r="L1226" s="16" t="s">
        <v>98</v>
      </c>
      <c r="M1226" s="19">
        <v>1799</v>
      </c>
      <c r="N1226" s="21"/>
      <c r="O1226" s="36">
        <v>84000000</v>
      </c>
      <c r="P1226" s="63">
        <f>[1]!EUROCONVERT(O1226,"ITL","EUR")</f>
        <v>43382.38</v>
      </c>
      <c r="Q1226" s="68"/>
      <c r="R1226" s="119"/>
    </row>
    <row r="1227" spans="1:18" ht="15">
      <c r="A1227" s="16" t="s">
        <v>1024</v>
      </c>
      <c r="B1227" s="16" t="s">
        <v>183</v>
      </c>
      <c r="C1227" s="16" t="s">
        <v>1008</v>
      </c>
      <c r="D1227" s="16" t="s">
        <v>183</v>
      </c>
      <c r="E1227" s="16" t="s">
        <v>283</v>
      </c>
      <c r="F1227" s="16" t="s">
        <v>131</v>
      </c>
      <c r="G1227" s="16" t="s">
        <v>124</v>
      </c>
      <c r="H1227" t="s">
        <v>846</v>
      </c>
      <c r="I1227" s="16" t="s">
        <v>85</v>
      </c>
      <c r="J1227" s="17" t="s">
        <v>299</v>
      </c>
      <c r="K1227" s="18">
        <v>31775</v>
      </c>
      <c r="L1227" s="16" t="s">
        <v>98</v>
      </c>
      <c r="M1227" s="19">
        <v>1800</v>
      </c>
      <c r="N1227" s="21"/>
      <c r="O1227" s="36">
        <v>84000000</v>
      </c>
      <c r="P1227" s="63">
        <f>[1]!EUROCONVERT(O1227,"ITL","EUR")</f>
        <v>43382.38</v>
      </c>
      <c r="Q1227" s="68"/>
      <c r="R1227" s="119"/>
    </row>
    <row r="1228" spans="1:18" ht="15">
      <c r="A1228" s="16" t="s">
        <v>1024</v>
      </c>
      <c r="B1228" s="16" t="s">
        <v>184</v>
      </c>
      <c r="C1228" s="16" t="s">
        <v>1008</v>
      </c>
      <c r="D1228" s="16" t="s">
        <v>98</v>
      </c>
      <c r="E1228" s="16" t="s">
        <v>283</v>
      </c>
      <c r="F1228" s="16" t="s">
        <v>131</v>
      </c>
      <c r="G1228" s="16" t="s">
        <v>124</v>
      </c>
      <c r="H1228" t="s">
        <v>846</v>
      </c>
      <c r="I1228" s="16" t="s">
        <v>85</v>
      </c>
      <c r="J1228" s="17" t="s">
        <v>299</v>
      </c>
      <c r="K1228" s="18">
        <v>31775</v>
      </c>
      <c r="L1228" s="16" t="s">
        <v>98</v>
      </c>
      <c r="M1228" s="19">
        <v>1795</v>
      </c>
      <c r="N1228" s="21"/>
      <c r="O1228" s="36">
        <v>84000000</v>
      </c>
      <c r="P1228" s="63">
        <f>[1]!EUROCONVERT(O1228,"ITL","EUR")</f>
        <v>43382.38</v>
      </c>
      <c r="Q1228" s="68"/>
      <c r="R1228" s="119"/>
    </row>
    <row r="1229" spans="1:18" s="81" customFormat="1" ht="16.5">
      <c r="A1229" s="20" t="s">
        <v>1025</v>
      </c>
      <c r="B1229" s="20"/>
      <c r="C1229" s="20"/>
      <c r="D1229" s="20"/>
      <c r="E1229" s="20"/>
      <c r="F1229" s="20"/>
      <c r="G1229" s="20"/>
      <c r="H1229" s="20"/>
      <c r="I1229" s="20"/>
      <c r="J1229" s="87"/>
      <c r="K1229" s="88"/>
      <c r="L1229" s="20"/>
      <c r="M1229" s="89"/>
      <c r="N1229" s="90"/>
      <c r="O1229" s="179">
        <f>SUBTOTAL(9,O1217:O1228)</f>
        <v>1080000000</v>
      </c>
      <c r="P1229" s="83">
        <f>[1]!EUROCONVERT(O1229,"ITL","EUR")</f>
        <v>557773.45</v>
      </c>
      <c r="Q1229" s="167"/>
      <c r="R1229" s="120"/>
    </row>
    <row r="1230" spans="1:18" ht="15">
      <c r="A1230" s="8" t="s">
        <v>1026</v>
      </c>
      <c r="B1230" s="8" t="s">
        <v>106</v>
      </c>
      <c r="C1230" s="8" t="s">
        <v>1008</v>
      </c>
      <c r="D1230" s="8" t="s">
        <v>145</v>
      </c>
      <c r="E1230" s="8" t="s">
        <v>283</v>
      </c>
      <c r="F1230" s="8" t="s">
        <v>108</v>
      </c>
      <c r="G1230" s="8" t="s">
        <v>111</v>
      </c>
      <c r="H1230" t="s">
        <v>846</v>
      </c>
      <c r="I1230" s="8" t="s">
        <v>85</v>
      </c>
      <c r="J1230" s="10" t="s">
        <v>299</v>
      </c>
      <c r="K1230" s="11">
        <v>31775</v>
      </c>
      <c r="L1230" s="8" t="s">
        <v>98</v>
      </c>
      <c r="M1230" s="12">
        <v>1810</v>
      </c>
      <c r="N1230" s="13"/>
      <c r="O1230" s="14">
        <v>10800000</v>
      </c>
      <c r="P1230" s="63">
        <f>[1]!EUROCONVERT(O1230,"ITL","EUR")</f>
        <v>5577.73</v>
      </c>
      <c r="Q1230" s="67"/>
      <c r="R1230" s="119"/>
    </row>
    <row r="1231" spans="1:18" ht="15">
      <c r="A1231" s="8" t="s">
        <v>1026</v>
      </c>
      <c r="B1231" s="8" t="s">
        <v>106</v>
      </c>
      <c r="C1231" s="8" t="s">
        <v>1008</v>
      </c>
      <c r="D1231" s="8" t="s">
        <v>122</v>
      </c>
      <c r="E1231" s="8" t="s">
        <v>283</v>
      </c>
      <c r="F1231" s="8" t="s">
        <v>108</v>
      </c>
      <c r="G1231" s="8" t="s">
        <v>111</v>
      </c>
      <c r="H1231" t="s">
        <v>846</v>
      </c>
      <c r="I1231" s="8" t="s">
        <v>85</v>
      </c>
      <c r="J1231" s="10" t="s">
        <v>299</v>
      </c>
      <c r="K1231" s="11">
        <v>31775</v>
      </c>
      <c r="L1231" s="8" t="s">
        <v>98</v>
      </c>
      <c r="M1231" s="12">
        <v>1820</v>
      </c>
      <c r="N1231" s="13"/>
      <c r="O1231" s="14">
        <v>10800000</v>
      </c>
      <c r="P1231" s="63">
        <f>[1]!EUROCONVERT(O1231,"ITL","EUR")</f>
        <v>5577.73</v>
      </c>
      <c r="Q1231" s="67"/>
      <c r="R1231" s="119"/>
    </row>
    <row r="1232" spans="1:18" ht="15">
      <c r="A1232" s="8" t="s">
        <v>1026</v>
      </c>
      <c r="B1232" s="8" t="s">
        <v>106</v>
      </c>
      <c r="C1232" s="8" t="s">
        <v>1008</v>
      </c>
      <c r="D1232" s="8" t="s">
        <v>149</v>
      </c>
      <c r="E1232" s="8" t="s">
        <v>283</v>
      </c>
      <c r="F1232" s="8" t="s">
        <v>108</v>
      </c>
      <c r="G1232" s="8" t="s">
        <v>111</v>
      </c>
      <c r="H1232" t="s">
        <v>846</v>
      </c>
      <c r="I1232" s="8" t="s">
        <v>85</v>
      </c>
      <c r="J1232" s="10" t="s">
        <v>299</v>
      </c>
      <c r="K1232" s="11">
        <v>31775</v>
      </c>
      <c r="L1232" s="8" t="s">
        <v>98</v>
      </c>
      <c r="M1232" s="12">
        <v>1818</v>
      </c>
      <c r="N1232" s="13"/>
      <c r="O1232" s="14">
        <v>10800000</v>
      </c>
      <c r="P1232" s="63">
        <f>[1]!EUROCONVERT(O1232,"ITL","EUR")</f>
        <v>5577.73</v>
      </c>
      <c r="Q1232" s="67"/>
      <c r="R1232" s="119"/>
    </row>
    <row r="1233" spans="1:18" ht="15">
      <c r="A1233" s="8" t="s">
        <v>1026</v>
      </c>
      <c r="B1233" s="8" t="s">
        <v>106</v>
      </c>
      <c r="C1233" s="8" t="s">
        <v>1008</v>
      </c>
      <c r="D1233" s="8" t="s">
        <v>130</v>
      </c>
      <c r="E1233" s="8" t="s">
        <v>283</v>
      </c>
      <c r="F1233" s="8" t="s">
        <v>108</v>
      </c>
      <c r="G1233" s="8" t="s">
        <v>111</v>
      </c>
      <c r="H1233" t="s">
        <v>846</v>
      </c>
      <c r="I1233" s="8" t="s">
        <v>85</v>
      </c>
      <c r="J1233" s="10" t="s">
        <v>299</v>
      </c>
      <c r="K1233" s="11">
        <v>31775</v>
      </c>
      <c r="L1233" s="8" t="s">
        <v>98</v>
      </c>
      <c r="M1233" s="12">
        <v>1807</v>
      </c>
      <c r="N1233" s="13"/>
      <c r="O1233" s="14">
        <v>10800000</v>
      </c>
      <c r="P1233" s="63">
        <f>[1]!EUROCONVERT(O1233,"ITL","EUR")</f>
        <v>5577.73</v>
      </c>
      <c r="Q1233" s="67"/>
      <c r="R1233" s="119"/>
    </row>
    <row r="1234" spans="1:18" ht="15">
      <c r="A1234" s="8" t="s">
        <v>1026</v>
      </c>
      <c r="B1234" s="8" t="s">
        <v>106</v>
      </c>
      <c r="C1234" s="8" t="s">
        <v>1008</v>
      </c>
      <c r="D1234" s="8" t="s">
        <v>141</v>
      </c>
      <c r="E1234" s="8" t="s">
        <v>283</v>
      </c>
      <c r="F1234" s="8" t="s">
        <v>108</v>
      </c>
      <c r="G1234" s="8" t="s">
        <v>111</v>
      </c>
      <c r="H1234" t="s">
        <v>846</v>
      </c>
      <c r="I1234" s="8" t="s">
        <v>85</v>
      </c>
      <c r="J1234" s="10" t="s">
        <v>299</v>
      </c>
      <c r="K1234" s="11">
        <v>31775</v>
      </c>
      <c r="L1234" s="8" t="s">
        <v>98</v>
      </c>
      <c r="M1234" s="12">
        <v>1816</v>
      </c>
      <c r="N1234" s="13"/>
      <c r="O1234" s="14">
        <v>10800000</v>
      </c>
      <c r="P1234" s="63">
        <f>[1]!EUROCONVERT(O1234,"ITL","EUR")</f>
        <v>5577.73</v>
      </c>
      <c r="Q1234" s="67"/>
      <c r="R1234" s="119"/>
    </row>
    <row r="1235" spans="1:18" ht="15">
      <c r="A1235" s="8" t="s">
        <v>1026</v>
      </c>
      <c r="B1235" s="8" t="s">
        <v>106</v>
      </c>
      <c r="C1235" s="8" t="s">
        <v>1008</v>
      </c>
      <c r="D1235" s="8" t="s">
        <v>146</v>
      </c>
      <c r="E1235" s="8" t="s">
        <v>283</v>
      </c>
      <c r="F1235" s="8" t="s">
        <v>108</v>
      </c>
      <c r="G1235" s="8" t="s">
        <v>111</v>
      </c>
      <c r="H1235" t="s">
        <v>846</v>
      </c>
      <c r="I1235" s="8" t="s">
        <v>85</v>
      </c>
      <c r="J1235" s="10" t="s">
        <v>299</v>
      </c>
      <c r="K1235" s="11">
        <v>31775</v>
      </c>
      <c r="L1235" s="8" t="s">
        <v>98</v>
      </c>
      <c r="M1235" s="12">
        <v>1815</v>
      </c>
      <c r="N1235" s="13"/>
      <c r="O1235" s="14">
        <v>10800000</v>
      </c>
      <c r="P1235" s="63">
        <f>[1]!EUROCONVERT(O1235,"ITL","EUR")</f>
        <v>5577.73</v>
      </c>
      <c r="Q1235" s="67"/>
      <c r="R1235" s="119"/>
    </row>
    <row r="1236" spans="1:18" ht="15">
      <c r="A1236" s="8" t="s">
        <v>1026</v>
      </c>
      <c r="B1236" s="8" t="s">
        <v>106</v>
      </c>
      <c r="C1236" s="8" t="s">
        <v>1008</v>
      </c>
      <c r="D1236" s="8" t="s">
        <v>138</v>
      </c>
      <c r="E1236" s="8" t="s">
        <v>283</v>
      </c>
      <c r="F1236" s="8" t="s">
        <v>108</v>
      </c>
      <c r="G1236" s="8" t="s">
        <v>111</v>
      </c>
      <c r="H1236" t="s">
        <v>846</v>
      </c>
      <c r="I1236" s="8" t="s">
        <v>85</v>
      </c>
      <c r="J1236" s="10" t="s">
        <v>299</v>
      </c>
      <c r="K1236" s="11">
        <v>31775</v>
      </c>
      <c r="L1236" s="8" t="s">
        <v>98</v>
      </c>
      <c r="M1236" s="12">
        <v>1814</v>
      </c>
      <c r="N1236" s="13"/>
      <c r="O1236" s="14">
        <v>10800000</v>
      </c>
      <c r="P1236" s="63">
        <f>[1]!EUROCONVERT(O1236,"ITL","EUR")</f>
        <v>5577.73</v>
      </c>
      <c r="Q1236" s="67"/>
      <c r="R1236" s="119"/>
    </row>
    <row r="1237" spans="1:18" ht="15">
      <c r="A1237" s="8" t="s">
        <v>1026</v>
      </c>
      <c r="B1237" s="8" t="s">
        <v>106</v>
      </c>
      <c r="C1237" s="8" t="s">
        <v>1008</v>
      </c>
      <c r="D1237" s="8" t="s">
        <v>127</v>
      </c>
      <c r="E1237" s="8" t="s">
        <v>283</v>
      </c>
      <c r="F1237" s="8" t="s">
        <v>108</v>
      </c>
      <c r="G1237" s="8" t="s">
        <v>111</v>
      </c>
      <c r="H1237" t="s">
        <v>846</v>
      </c>
      <c r="I1237" s="8" t="s">
        <v>85</v>
      </c>
      <c r="J1237" s="10" t="s">
        <v>299</v>
      </c>
      <c r="K1237" s="11">
        <v>31775</v>
      </c>
      <c r="L1237" s="8" t="s">
        <v>98</v>
      </c>
      <c r="M1237" s="12">
        <v>1813</v>
      </c>
      <c r="N1237" s="13"/>
      <c r="O1237" s="14">
        <v>10800000</v>
      </c>
      <c r="P1237" s="63">
        <f>[1]!EUROCONVERT(O1237,"ITL","EUR")</f>
        <v>5577.73</v>
      </c>
      <c r="Q1237" s="67"/>
      <c r="R1237" s="119"/>
    </row>
    <row r="1238" spans="1:18" ht="15">
      <c r="A1238" s="8" t="s">
        <v>1026</v>
      </c>
      <c r="B1238" s="8" t="s">
        <v>106</v>
      </c>
      <c r="C1238" s="8" t="s">
        <v>1008</v>
      </c>
      <c r="D1238" s="8" t="s">
        <v>139</v>
      </c>
      <c r="E1238" s="8" t="s">
        <v>283</v>
      </c>
      <c r="F1238" s="8" t="s">
        <v>108</v>
      </c>
      <c r="G1238" s="8" t="s">
        <v>111</v>
      </c>
      <c r="H1238" t="s">
        <v>846</v>
      </c>
      <c r="I1238" s="8" t="s">
        <v>85</v>
      </c>
      <c r="J1238" s="10" t="s">
        <v>299</v>
      </c>
      <c r="K1238" s="11">
        <v>31775</v>
      </c>
      <c r="L1238" s="8" t="s">
        <v>98</v>
      </c>
      <c r="M1238" s="12">
        <v>1811</v>
      </c>
      <c r="N1238" s="13"/>
      <c r="O1238" s="14">
        <v>10800000</v>
      </c>
      <c r="P1238" s="63">
        <f>[1]!EUROCONVERT(O1238,"ITL","EUR")</f>
        <v>5577.73</v>
      </c>
      <c r="Q1238" s="67"/>
      <c r="R1238" s="119"/>
    </row>
    <row r="1239" spans="1:18" ht="15">
      <c r="A1239" s="8" t="s">
        <v>1026</v>
      </c>
      <c r="B1239" s="8" t="s">
        <v>106</v>
      </c>
      <c r="C1239" s="8" t="s">
        <v>1008</v>
      </c>
      <c r="D1239" s="8" t="s">
        <v>136</v>
      </c>
      <c r="E1239" s="8" t="s">
        <v>283</v>
      </c>
      <c r="F1239" s="8" t="s">
        <v>108</v>
      </c>
      <c r="G1239" s="8" t="s">
        <v>111</v>
      </c>
      <c r="H1239" t="s">
        <v>846</v>
      </c>
      <c r="I1239" s="8" t="s">
        <v>85</v>
      </c>
      <c r="J1239" s="10" t="s">
        <v>299</v>
      </c>
      <c r="K1239" s="11">
        <v>31775</v>
      </c>
      <c r="L1239" s="8" t="s">
        <v>98</v>
      </c>
      <c r="M1239" s="12">
        <v>1809</v>
      </c>
      <c r="N1239" s="13"/>
      <c r="O1239" s="14">
        <v>10800000</v>
      </c>
      <c r="P1239" s="63">
        <f>[1]!EUROCONVERT(O1239,"ITL","EUR")</f>
        <v>5577.73</v>
      </c>
      <c r="Q1239" s="67"/>
      <c r="R1239" s="119"/>
    </row>
    <row r="1240" spans="1:18" ht="15">
      <c r="A1240" s="8" t="s">
        <v>1026</v>
      </c>
      <c r="B1240" s="8" t="s">
        <v>106</v>
      </c>
      <c r="C1240" s="8" t="s">
        <v>1008</v>
      </c>
      <c r="D1240" s="8" t="s">
        <v>132</v>
      </c>
      <c r="E1240" s="8" t="s">
        <v>283</v>
      </c>
      <c r="F1240" s="8" t="s">
        <v>108</v>
      </c>
      <c r="G1240" s="8" t="s">
        <v>111</v>
      </c>
      <c r="H1240" t="s">
        <v>846</v>
      </c>
      <c r="I1240" s="8" t="s">
        <v>85</v>
      </c>
      <c r="J1240" s="10" t="s">
        <v>299</v>
      </c>
      <c r="K1240" s="11">
        <v>31775</v>
      </c>
      <c r="L1240" s="8" t="s">
        <v>98</v>
      </c>
      <c r="M1240" s="12">
        <v>1808</v>
      </c>
      <c r="N1240" s="13"/>
      <c r="O1240" s="14">
        <v>10800000</v>
      </c>
      <c r="P1240" s="63">
        <f>[1]!EUROCONVERT(O1240,"ITL","EUR")</f>
        <v>5577.73</v>
      </c>
      <c r="Q1240" s="67"/>
      <c r="R1240" s="119"/>
    </row>
    <row r="1241" spans="1:18" ht="15">
      <c r="A1241" s="8" t="s">
        <v>1026</v>
      </c>
      <c r="B1241" s="8" t="s">
        <v>106</v>
      </c>
      <c r="C1241" s="8" t="s">
        <v>1008</v>
      </c>
      <c r="D1241" s="8" t="s">
        <v>153</v>
      </c>
      <c r="E1241" s="8" t="s">
        <v>283</v>
      </c>
      <c r="F1241" s="8" t="s">
        <v>108</v>
      </c>
      <c r="G1241" s="8" t="s">
        <v>111</v>
      </c>
      <c r="H1241" t="s">
        <v>846</v>
      </c>
      <c r="I1241" s="8" t="s">
        <v>85</v>
      </c>
      <c r="J1241" s="10" t="s">
        <v>299</v>
      </c>
      <c r="K1241" s="11">
        <v>31775</v>
      </c>
      <c r="L1241" s="8" t="s">
        <v>98</v>
      </c>
      <c r="M1241" s="12">
        <v>1821</v>
      </c>
      <c r="N1241" s="13"/>
      <c r="O1241" s="14">
        <v>10800000</v>
      </c>
      <c r="P1241" s="63">
        <f>[1]!EUROCONVERT(O1241,"ITL","EUR")</f>
        <v>5577.73</v>
      </c>
      <c r="Q1241" s="67"/>
      <c r="R1241" s="119"/>
    </row>
    <row r="1242" spans="1:18" ht="15">
      <c r="A1242" s="8" t="s">
        <v>1026</v>
      </c>
      <c r="B1242" s="8" t="s">
        <v>106</v>
      </c>
      <c r="C1242" s="8" t="s">
        <v>1008</v>
      </c>
      <c r="D1242" s="8" t="s">
        <v>219</v>
      </c>
      <c r="E1242" s="8" t="s">
        <v>283</v>
      </c>
      <c r="F1242" s="8" t="s">
        <v>108</v>
      </c>
      <c r="G1242" s="8" t="s">
        <v>111</v>
      </c>
      <c r="H1242" t="s">
        <v>846</v>
      </c>
      <c r="I1242" s="8" t="s">
        <v>85</v>
      </c>
      <c r="J1242" s="10" t="s">
        <v>299</v>
      </c>
      <c r="K1242" s="11">
        <v>31775</v>
      </c>
      <c r="L1242" s="8" t="s">
        <v>98</v>
      </c>
      <c r="M1242" s="12">
        <v>1835</v>
      </c>
      <c r="N1242" s="13"/>
      <c r="O1242" s="14">
        <v>10800000</v>
      </c>
      <c r="P1242" s="63">
        <f>[1]!EUROCONVERT(O1242,"ITL","EUR")</f>
        <v>5577.73</v>
      </c>
      <c r="Q1242" s="67"/>
      <c r="R1242" s="119"/>
    </row>
    <row r="1243" spans="1:18" ht="15">
      <c r="A1243" s="8" t="s">
        <v>1026</v>
      </c>
      <c r="B1243" s="8" t="s">
        <v>106</v>
      </c>
      <c r="C1243" s="8" t="s">
        <v>1008</v>
      </c>
      <c r="D1243" s="8" t="s">
        <v>144</v>
      </c>
      <c r="E1243" s="8" t="s">
        <v>283</v>
      </c>
      <c r="F1243" s="8" t="s">
        <v>108</v>
      </c>
      <c r="G1243" s="8" t="s">
        <v>111</v>
      </c>
      <c r="H1243" t="s">
        <v>846</v>
      </c>
      <c r="I1243" s="8" t="s">
        <v>85</v>
      </c>
      <c r="J1243" s="10" t="s">
        <v>299</v>
      </c>
      <c r="K1243" s="11">
        <v>31775</v>
      </c>
      <c r="L1243" s="8" t="s">
        <v>98</v>
      </c>
      <c r="M1243" s="12">
        <v>1812</v>
      </c>
      <c r="N1243" s="13"/>
      <c r="O1243" s="14">
        <v>10800000</v>
      </c>
      <c r="P1243" s="63">
        <f>[1]!EUROCONVERT(O1243,"ITL","EUR")</f>
        <v>5577.73</v>
      </c>
      <c r="Q1243" s="67"/>
      <c r="R1243" s="119"/>
    </row>
    <row r="1244" spans="1:18" ht="15">
      <c r="A1244" s="8" t="s">
        <v>1026</v>
      </c>
      <c r="B1244" s="8" t="s">
        <v>106</v>
      </c>
      <c r="C1244" s="8" t="s">
        <v>1008</v>
      </c>
      <c r="D1244" s="8" t="s">
        <v>241</v>
      </c>
      <c r="E1244" s="8" t="s">
        <v>283</v>
      </c>
      <c r="F1244" s="8" t="s">
        <v>108</v>
      </c>
      <c r="G1244" s="8" t="s">
        <v>111</v>
      </c>
      <c r="H1244" t="s">
        <v>846</v>
      </c>
      <c r="I1244" s="8" t="s">
        <v>85</v>
      </c>
      <c r="J1244" s="10" t="s">
        <v>299</v>
      </c>
      <c r="K1244" s="11">
        <v>31775</v>
      </c>
      <c r="L1244" s="8" t="s">
        <v>98</v>
      </c>
      <c r="M1244" s="12">
        <v>1830</v>
      </c>
      <c r="N1244" s="13"/>
      <c r="O1244" s="14">
        <v>10800000</v>
      </c>
      <c r="P1244" s="63">
        <f>[1]!EUROCONVERT(O1244,"ITL","EUR")</f>
        <v>5577.73</v>
      </c>
      <c r="Q1244" s="67"/>
      <c r="R1244" s="119"/>
    </row>
    <row r="1245" spans="1:18" ht="15">
      <c r="A1245" s="8" t="s">
        <v>1026</v>
      </c>
      <c r="B1245" s="8" t="s">
        <v>106</v>
      </c>
      <c r="C1245" s="8" t="s">
        <v>1008</v>
      </c>
      <c r="D1245" s="8" t="s">
        <v>225</v>
      </c>
      <c r="E1245" s="8" t="s">
        <v>283</v>
      </c>
      <c r="F1245" s="8" t="s">
        <v>108</v>
      </c>
      <c r="G1245" s="8" t="s">
        <v>111</v>
      </c>
      <c r="H1245" t="s">
        <v>846</v>
      </c>
      <c r="I1245" s="8" t="s">
        <v>85</v>
      </c>
      <c r="J1245" s="10" t="s">
        <v>299</v>
      </c>
      <c r="K1245" s="11">
        <v>31775</v>
      </c>
      <c r="L1245" s="8" t="s">
        <v>98</v>
      </c>
      <c r="M1245" s="12">
        <v>1836</v>
      </c>
      <c r="N1245" s="13"/>
      <c r="O1245" s="14">
        <v>10800000</v>
      </c>
      <c r="P1245" s="63">
        <f>[1]!EUROCONVERT(O1245,"ITL","EUR")</f>
        <v>5577.73</v>
      </c>
      <c r="Q1245" s="67"/>
      <c r="R1245" s="119"/>
    </row>
    <row r="1246" spans="1:18" ht="15">
      <c r="A1246" s="8" t="s">
        <v>1026</v>
      </c>
      <c r="B1246" s="8" t="s">
        <v>106</v>
      </c>
      <c r="C1246" s="8" t="s">
        <v>1008</v>
      </c>
      <c r="D1246" s="8" t="s">
        <v>194</v>
      </c>
      <c r="E1246" s="8" t="s">
        <v>283</v>
      </c>
      <c r="F1246" s="8" t="s">
        <v>108</v>
      </c>
      <c r="G1246" s="8" t="s">
        <v>111</v>
      </c>
      <c r="H1246" t="s">
        <v>846</v>
      </c>
      <c r="I1246" s="8" t="s">
        <v>85</v>
      </c>
      <c r="J1246" s="10" t="s">
        <v>299</v>
      </c>
      <c r="K1246" s="11">
        <v>31775</v>
      </c>
      <c r="L1246" s="8" t="s">
        <v>98</v>
      </c>
      <c r="M1246" s="12">
        <v>1778</v>
      </c>
      <c r="N1246" s="13"/>
      <c r="O1246" s="14">
        <v>10800000</v>
      </c>
      <c r="P1246" s="63">
        <f>[1]!EUROCONVERT(O1246,"ITL","EUR")</f>
        <v>5577.73</v>
      </c>
      <c r="Q1246" s="67"/>
      <c r="R1246" s="119"/>
    </row>
    <row r="1247" spans="1:18" ht="15">
      <c r="A1247" s="8" t="s">
        <v>1026</v>
      </c>
      <c r="B1247" s="8" t="s">
        <v>106</v>
      </c>
      <c r="C1247" s="8" t="s">
        <v>1008</v>
      </c>
      <c r="D1247" s="8" t="s">
        <v>216</v>
      </c>
      <c r="E1247" s="8" t="s">
        <v>283</v>
      </c>
      <c r="F1247" s="8" t="s">
        <v>108</v>
      </c>
      <c r="G1247" s="8" t="s">
        <v>111</v>
      </c>
      <c r="H1247" t="s">
        <v>846</v>
      </c>
      <c r="I1247" s="8" t="s">
        <v>85</v>
      </c>
      <c r="J1247" s="10" t="s">
        <v>299</v>
      </c>
      <c r="K1247" s="11">
        <v>31775</v>
      </c>
      <c r="L1247" s="8" t="s">
        <v>98</v>
      </c>
      <c r="M1247" s="12">
        <v>1834</v>
      </c>
      <c r="N1247" s="13"/>
      <c r="O1247" s="14">
        <v>10800000</v>
      </c>
      <c r="P1247" s="63">
        <f>[1]!EUROCONVERT(O1247,"ITL","EUR")</f>
        <v>5577.73</v>
      </c>
      <c r="Q1247" s="67"/>
      <c r="R1247" s="119"/>
    </row>
    <row r="1248" spans="1:18" ht="15">
      <c r="A1248" s="8" t="s">
        <v>1026</v>
      </c>
      <c r="B1248" s="8" t="s">
        <v>106</v>
      </c>
      <c r="C1248" s="8" t="s">
        <v>1008</v>
      </c>
      <c r="D1248" s="8" t="s">
        <v>134</v>
      </c>
      <c r="E1248" s="8" t="s">
        <v>283</v>
      </c>
      <c r="F1248" s="8" t="s">
        <v>108</v>
      </c>
      <c r="G1248" s="8" t="s">
        <v>111</v>
      </c>
      <c r="H1248" t="s">
        <v>846</v>
      </c>
      <c r="I1248" s="8" t="s">
        <v>85</v>
      </c>
      <c r="J1248" s="10" t="s">
        <v>299</v>
      </c>
      <c r="K1248" s="11">
        <v>31775</v>
      </c>
      <c r="L1248" s="8" t="s">
        <v>98</v>
      </c>
      <c r="M1248" s="12">
        <v>1806</v>
      </c>
      <c r="N1248" s="13"/>
      <c r="O1248" s="14">
        <v>10800000</v>
      </c>
      <c r="P1248" s="63">
        <f>[1]!EUROCONVERT(O1248,"ITL","EUR")</f>
        <v>5577.73</v>
      </c>
      <c r="Q1248" s="67"/>
      <c r="R1248" s="119"/>
    </row>
    <row r="1249" spans="1:18" ht="15">
      <c r="A1249" s="8" t="s">
        <v>1026</v>
      </c>
      <c r="B1249" s="8" t="s">
        <v>106</v>
      </c>
      <c r="C1249" s="8" t="s">
        <v>1008</v>
      </c>
      <c r="D1249" s="8" t="s">
        <v>220</v>
      </c>
      <c r="E1249" s="8" t="s">
        <v>283</v>
      </c>
      <c r="F1249" s="8" t="s">
        <v>108</v>
      </c>
      <c r="G1249" s="8" t="s">
        <v>111</v>
      </c>
      <c r="H1249" t="s">
        <v>846</v>
      </c>
      <c r="I1249" s="8" t="s">
        <v>85</v>
      </c>
      <c r="J1249" s="10" t="s">
        <v>299</v>
      </c>
      <c r="K1249" s="11">
        <v>31775</v>
      </c>
      <c r="L1249" s="8" t="s">
        <v>98</v>
      </c>
      <c r="M1249" s="12">
        <v>1833</v>
      </c>
      <c r="N1249" s="13"/>
      <c r="O1249" s="14">
        <v>10800000</v>
      </c>
      <c r="P1249" s="63">
        <f>[1]!EUROCONVERT(O1249,"ITL","EUR")</f>
        <v>5577.73</v>
      </c>
      <c r="Q1249" s="67"/>
      <c r="R1249" s="119"/>
    </row>
    <row r="1250" spans="1:18" ht="15">
      <c r="A1250" s="8" t="s">
        <v>1026</v>
      </c>
      <c r="B1250" s="8" t="s">
        <v>106</v>
      </c>
      <c r="C1250" s="8" t="s">
        <v>1008</v>
      </c>
      <c r="D1250" s="8" t="s">
        <v>239</v>
      </c>
      <c r="E1250" s="8" t="s">
        <v>283</v>
      </c>
      <c r="F1250" s="8" t="s">
        <v>108</v>
      </c>
      <c r="G1250" s="8" t="s">
        <v>111</v>
      </c>
      <c r="H1250" t="s">
        <v>846</v>
      </c>
      <c r="I1250" s="8" t="s">
        <v>85</v>
      </c>
      <c r="J1250" s="10" t="s">
        <v>299</v>
      </c>
      <c r="K1250" s="11">
        <v>31775</v>
      </c>
      <c r="L1250" s="8" t="s">
        <v>98</v>
      </c>
      <c r="M1250" s="12">
        <v>1831</v>
      </c>
      <c r="N1250" s="13"/>
      <c r="O1250" s="14">
        <v>10800000</v>
      </c>
      <c r="P1250" s="63">
        <f>[1]!EUROCONVERT(O1250,"ITL","EUR")</f>
        <v>5577.73</v>
      </c>
      <c r="Q1250" s="67"/>
      <c r="R1250" s="119"/>
    </row>
    <row r="1251" spans="1:18" ht="15">
      <c r="A1251" s="8" t="s">
        <v>1026</v>
      </c>
      <c r="B1251" s="8" t="s">
        <v>106</v>
      </c>
      <c r="C1251" s="8" t="s">
        <v>1008</v>
      </c>
      <c r="D1251" s="8" t="s">
        <v>152</v>
      </c>
      <c r="E1251" s="8" t="s">
        <v>283</v>
      </c>
      <c r="F1251" s="8" t="s">
        <v>108</v>
      </c>
      <c r="G1251" s="8" t="s">
        <v>111</v>
      </c>
      <c r="H1251" t="s">
        <v>846</v>
      </c>
      <c r="I1251" s="8" t="s">
        <v>85</v>
      </c>
      <c r="J1251" s="10" t="s">
        <v>299</v>
      </c>
      <c r="K1251" s="11">
        <v>31775</v>
      </c>
      <c r="L1251" s="8" t="s">
        <v>98</v>
      </c>
      <c r="M1251" s="12">
        <v>1822</v>
      </c>
      <c r="N1251" s="13"/>
      <c r="O1251" s="14">
        <v>10800000</v>
      </c>
      <c r="P1251" s="63">
        <f>[1]!EUROCONVERT(O1251,"ITL","EUR")</f>
        <v>5577.73</v>
      </c>
      <c r="Q1251" s="67"/>
      <c r="R1251" s="119"/>
    </row>
    <row r="1252" spans="1:18" ht="15">
      <c r="A1252" s="8" t="s">
        <v>1026</v>
      </c>
      <c r="B1252" s="8" t="s">
        <v>106</v>
      </c>
      <c r="C1252" s="8" t="s">
        <v>1008</v>
      </c>
      <c r="D1252" s="8" t="s">
        <v>243</v>
      </c>
      <c r="E1252" s="8" t="s">
        <v>283</v>
      </c>
      <c r="F1252" s="8" t="s">
        <v>108</v>
      </c>
      <c r="G1252" s="8" t="s">
        <v>111</v>
      </c>
      <c r="H1252" t="s">
        <v>846</v>
      </c>
      <c r="I1252" s="8" t="s">
        <v>85</v>
      </c>
      <c r="J1252" s="10" t="s">
        <v>299</v>
      </c>
      <c r="K1252" s="11">
        <v>31775</v>
      </c>
      <c r="L1252" s="8" t="s">
        <v>98</v>
      </c>
      <c r="M1252" s="12">
        <v>1829</v>
      </c>
      <c r="N1252" s="13"/>
      <c r="O1252" s="14">
        <v>10800000</v>
      </c>
      <c r="P1252" s="63">
        <f>[1]!EUROCONVERT(O1252,"ITL","EUR")</f>
        <v>5577.73</v>
      </c>
      <c r="Q1252" s="67"/>
      <c r="R1252" s="119"/>
    </row>
    <row r="1253" spans="1:18" ht="15">
      <c r="A1253" s="8" t="s">
        <v>1026</v>
      </c>
      <c r="B1253" s="8" t="s">
        <v>106</v>
      </c>
      <c r="C1253" s="8" t="s">
        <v>1008</v>
      </c>
      <c r="D1253" s="8" t="s">
        <v>240</v>
      </c>
      <c r="E1253" s="8" t="s">
        <v>283</v>
      </c>
      <c r="F1253" s="8" t="s">
        <v>108</v>
      </c>
      <c r="G1253" s="8" t="s">
        <v>111</v>
      </c>
      <c r="H1253" t="s">
        <v>846</v>
      </c>
      <c r="I1253" s="8" t="s">
        <v>85</v>
      </c>
      <c r="J1253" s="10" t="s">
        <v>299</v>
      </c>
      <c r="K1253" s="11">
        <v>31775</v>
      </c>
      <c r="L1253" s="8" t="s">
        <v>98</v>
      </c>
      <c r="M1253" s="12">
        <v>1828</v>
      </c>
      <c r="N1253" s="13"/>
      <c r="O1253" s="14">
        <v>10800000</v>
      </c>
      <c r="P1253" s="63">
        <f>[1]!EUROCONVERT(O1253,"ITL","EUR")</f>
        <v>5577.73</v>
      </c>
      <c r="Q1253" s="67"/>
      <c r="R1253" s="119"/>
    </row>
    <row r="1254" spans="1:18" ht="15">
      <c r="A1254" s="8" t="s">
        <v>1026</v>
      </c>
      <c r="B1254" s="8" t="s">
        <v>106</v>
      </c>
      <c r="C1254" s="8" t="s">
        <v>1008</v>
      </c>
      <c r="D1254" s="8" t="s">
        <v>237</v>
      </c>
      <c r="E1254" s="8" t="s">
        <v>283</v>
      </c>
      <c r="F1254" s="8" t="s">
        <v>108</v>
      </c>
      <c r="G1254" s="8" t="s">
        <v>111</v>
      </c>
      <c r="H1254" t="s">
        <v>846</v>
      </c>
      <c r="I1254" s="8" t="s">
        <v>85</v>
      </c>
      <c r="J1254" s="10" t="s">
        <v>299</v>
      </c>
      <c r="K1254" s="11">
        <v>31775</v>
      </c>
      <c r="L1254" s="8" t="s">
        <v>98</v>
      </c>
      <c r="M1254" s="12">
        <v>1827</v>
      </c>
      <c r="N1254" s="13"/>
      <c r="O1254" s="14">
        <v>10800000</v>
      </c>
      <c r="P1254" s="63">
        <f>[1]!EUROCONVERT(O1254,"ITL","EUR")</f>
        <v>5577.73</v>
      </c>
      <c r="Q1254" s="67"/>
      <c r="R1254" s="119"/>
    </row>
    <row r="1255" spans="1:18" ht="15">
      <c r="A1255" s="8" t="s">
        <v>1026</v>
      </c>
      <c r="B1255" s="8" t="s">
        <v>106</v>
      </c>
      <c r="C1255" s="8" t="s">
        <v>1008</v>
      </c>
      <c r="D1255" s="8" t="s">
        <v>242</v>
      </c>
      <c r="E1255" s="8" t="s">
        <v>283</v>
      </c>
      <c r="F1255" s="8" t="s">
        <v>108</v>
      </c>
      <c r="G1255" s="8" t="s">
        <v>111</v>
      </c>
      <c r="H1255" t="s">
        <v>846</v>
      </c>
      <c r="I1255" s="8" t="s">
        <v>85</v>
      </c>
      <c r="J1255" s="10" t="s">
        <v>299</v>
      </c>
      <c r="K1255" s="11">
        <v>31775</v>
      </c>
      <c r="L1255" s="8" t="s">
        <v>98</v>
      </c>
      <c r="M1255" s="12">
        <v>1826</v>
      </c>
      <c r="N1255" s="13"/>
      <c r="O1255" s="14">
        <v>10800000</v>
      </c>
      <c r="P1255" s="63">
        <f>[1]!EUROCONVERT(O1255,"ITL","EUR")</f>
        <v>5577.73</v>
      </c>
      <c r="Q1255" s="67"/>
      <c r="R1255" s="119"/>
    </row>
    <row r="1256" spans="1:18" ht="15">
      <c r="A1256" s="8" t="s">
        <v>1026</v>
      </c>
      <c r="B1256" s="8" t="s">
        <v>106</v>
      </c>
      <c r="C1256" s="8" t="s">
        <v>1008</v>
      </c>
      <c r="D1256" s="8" t="s">
        <v>151</v>
      </c>
      <c r="E1256" s="8" t="s">
        <v>283</v>
      </c>
      <c r="F1256" s="8" t="s">
        <v>108</v>
      </c>
      <c r="G1256" s="8" t="s">
        <v>111</v>
      </c>
      <c r="H1256" t="s">
        <v>846</v>
      </c>
      <c r="I1256" s="8" t="s">
        <v>85</v>
      </c>
      <c r="J1256" s="10" t="s">
        <v>299</v>
      </c>
      <c r="K1256" s="11">
        <v>31775</v>
      </c>
      <c r="L1256" s="8" t="s">
        <v>98</v>
      </c>
      <c r="M1256" s="12">
        <v>1825</v>
      </c>
      <c r="N1256" s="13"/>
      <c r="O1256" s="14">
        <v>10800000</v>
      </c>
      <c r="P1256" s="63">
        <f>[1]!EUROCONVERT(O1256,"ITL","EUR")</f>
        <v>5577.73</v>
      </c>
      <c r="Q1256" s="67"/>
      <c r="R1256" s="119"/>
    </row>
    <row r="1257" spans="1:18" ht="15">
      <c r="A1257" s="8" t="s">
        <v>1026</v>
      </c>
      <c r="B1257" s="8" t="s">
        <v>106</v>
      </c>
      <c r="C1257" s="8" t="s">
        <v>1008</v>
      </c>
      <c r="D1257" s="8" t="s">
        <v>154</v>
      </c>
      <c r="E1257" s="8" t="s">
        <v>283</v>
      </c>
      <c r="F1257" s="8" t="s">
        <v>108</v>
      </c>
      <c r="G1257" s="8" t="s">
        <v>111</v>
      </c>
      <c r="H1257" t="s">
        <v>846</v>
      </c>
      <c r="I1257" s="8" t="s">
        <v>85</v>
      </c>
      <c r="J1257" s="10" t="s">
        <v>299</v>
      </c>
      <c r="K1257" s="11">
        <v>31775</v>
      </c>
      <c r="L1257" s="8" t="s">
        <v>98</v>
      </c>
      <c r="M1257" s="12">
        <v>1824</v>
      </c>
      <c r="N1257" s="13"/>
      <c r="O1257" s="14">
        <v>10800000</v>
      </c>
      <c r="P1257" s="63">
        <f>[1]!EUROCONVERT(O1257,"ITL","EUR")</f>
        <v>5577.73</v>
      </c>
      <c r="Q1257" s="67"/>
      <c r="R1257" s="119"/>
    </row>
    <row r="1258" spans="1:18" ht="15">
      <c r="A1258" s="8" t="s">
        <v>1026</v>
      </c>
      <c r="B1258" s="8" t="s">
        <v>106</v>
      </c>
      <c r="C1258" s="8" t="s">
        <v>1008</v>
      </c>
      <c r="D1258" s="8" t="s">
        <v>147</v>
      </c>
      <c r="E1258" s="8" t="s">
        <v>283</v>
      </c>
      <c r="F1258" s="8" t="s">
        <v>108</v>
      </c>
      <c r="G1258" s="8" t="s">
        <v>111</v>
      </c>
      <c r="H1258" t="s">
        <v>846</v>
      </c>
      <c r="I1258" s="8" t="s">
        <v>85</v>
      </c>
      <c r="J1258" s="10" t="s">
        <v>299</v>
      </c>
      <c r="K1258" s="11">
        <v>31775</v>
      </c>
      <c r="L1258" s="8" t="s">
        <v>98</v>
      </c>
      <c r="M1258" s="12">
        <v>1823</v>
      </c>
      <c r="N1258" s="13"/>
      <c r="O1258" s="14">
        <v>10800000</v>
      </c>
      <c r="P1258" s="63">
        <f>[1]!EUROCONVERT(O1258,"ITL","EUR")</f>
        <v>5577.73</v>
      </c>
      <c r="Q1258" s="67"/>
      <c r="R1258" s="119"/>
    </row>
    <row r="1259" spans="1:18" ht="15">
      <c r="A1259" s="8" t="s">
        <v>1026</v>
      </c>
      <c r="B1259" s="8" t="s">
        <v>106</v>
      </c>
      <c r="C1259" s="8" t="s">
        <v>1008</v>
      </c>
      <c r="D1259" s="8" t="s">
        <v>244</v>
      </c>
      <c r="E1259" s="8" t="s">
        <v>283</v>
      </c>
      <c r="F1259" s="8" t="s">
        <v>108</v>
      </c>
      <c r="G1259" s="8" t="s">
        <v>111</v>
      </c>
      <c r="H1259" t="s">
        <v>846</v>
      </c>
      <c r="I1259" s="8" t="s">
        <v>85</v>
      </c>
      <c r="J1259" s="10" t="s">
        <v>299</v>
      </c>
      <c r="K1259" s="11">
        <v>31775</v>
      </c>
      <c r="L1259" s="8" t="s">
        <v>98</v>
      </c>
      <c r="M1259" s="12">
        <v>1832</v>
      </c>
      <c r="N1259" s="13"/>
      <c r="O1259" s="14">
        <v>10800000</v>
      </c>
      <c r="P1259" s="63">
        <f>[1]!EUROCONVERT(O1259,"ITL","EUR")</f>
        <v>5577.73</v>
      </c>
      <c r="Q1259" s="67"/>
      <c r="R1259" s="119"/>
    </row>
    <row r="1260" spans="1:18" ht="15">
      <c r="A1260" s="8" t="s">
        <v>1026</v>
      </c>
      <c r="B1260" s="8" t="s">
        <v>106</v>
      </c>
      <c r="C1260" s="8" t="s">
        <v>1008</v>
      </c>
      <c r="D1260" s="8" t="s">
        <v>187</v>
      </c>
      <c r="E1260" s="8" t="s">
        <v>283</v>
      </c>
      <c r="F1260" s="8" t="s">
        <v>108</v>
      </c>
      <c r="G1260" s="8" t="s">
        <v>111</v>
      </c>
      <c r="H1260" t="s">
        <v>846</v>
      </c>
      <c r="I1260" s="8" t="s">
        <v>85</v>
      </c>
      <c r="J1260" s="10" t="s">
        <v>299</v>
      </c>
      <c r="K1260" s="11">
        <v>31775</v>
      </c>
      <c r="L1260" s="8" t="s">
        <v>98</v>
      </c>
      <c r="M1260" s="12">
        <v>1776</v>
      </c>
      <c r="N1260" s="13"/>
      <c r="O1260" s="14">
        <v>10800000</v>
      </c>
      <c r="P1260" s="63">
        <f>[1]!EUROCONVERT(O1260,"ITL","EUR")</f>
        <v>5577.73</v>
      </c>
      <c r="Q1260" s="67"/>
      <c r="R1260" s="119"/>
    </row>
    <row r="1261" spans="1:18" ht="15">
      <c r="A1261" s="8" t="s">
        <v>1026</v>
      </c>
      <c r="B1261" s="8" t="s">
        <v>106</v>
      </c>
      <c r="C1261" s="8" t="s">
        <v>1008</v>
      </c>
      <c r="D1261" s="8" t="s">
        <v>298</v>
      </c>
      <c r="E1261" s="8" t="s">
        <v>283</v>
      </c>
      <c r="F1261" s="8" t="s">
        <v>108</v>
      </c>
      <c r="G1261" s="8" t="s">
        <v>111</v>
      </c>
      <c r="H1261" t="s">
        <v>846</v>
      </c>
      <c r="I1261" s="8" t="s">
        <v>85</v>
      </c>
      <c r="J1261" s="10" t="s">
        <v>299</v>
      </c>
      <c r="K1261" s="11">
        <v>31775</v>
      </c>
      <c r="L1261" s="8" t="s">
        <v>98</v>
      </c>
      <c r="M1261" s="12">
        <v>1837</v>
      </c>
      <c r="N1261" s="13"/>
      <c r="O1261" s="14">
        <v>11880000</v>
      </c>
      <c r="P1261" s="63">
        <f>[1]!EUROCONVERT(O1261,"ITL","EUR")</f>
        <v>6135.51</v>
      </c>
      <c r="Q1261" s="67"/>
      <c r="R1261" s="119"/>
    </row>
    <row r="1262" spans="1:18" ht="15">
      <c r="A1262" s="8" t="s">
        <v>1026</v>
      </c>
      <c r="B1262" s="8" t="s">
        <v>106</v>
      </c>
      <c r="C1262" s="8" t="s">
        <v>1008</v>
      </c>
      <c r="D1262" s="8" t="s">
        <v>222</v>
      </c>
      <c r="E1262" s="8" t="s">
        <v>283</v>
      </c>
      <c r="F1262" s="8" t="s">
        <v>108</v>
      </c>
      <c r="G1262" s="8" t="s">
        <v>111</v>
      </c>
      <c r="H1262" t="s">
        <v>846</v>
      </c>
      <c r="I1262" s="8" t="s">
        <v>85</v>
      </c>
      <c r="J1262" s="10" t="s">
        <v>299</v>
      </c>
      <c r="K1262" s="11">
        <v>31775</v>
      </c>
      <c r="L1262" s="8" t="s">
        <v>98</v>
      </c>
      <c r="M1262" s="12">
        <v>1763</v>
      </c>
      <c r="N1262" s="13"/>
      <c r="O1262" s="14">
        <v>10800000</v>
      </c>
      <c r="P1262" s="63">
        <f>[1]!EUROCONVERT(O1262,"ITL","EUR")</f>
        <v>5577.73</v>
      </c>
      <c r="Q1262" s="67"/>
      <c r="R1262" s="119"/>
    </row>
    <row r="1263" spans="1:18" ht="15">
      <c r="A1263" s="8" t="s">
        <v>1026</v>
      </c>
      <c r="B1263" s="8" t="s">
        <v>106</v>
      </c>
      <c r="C1263" s="8" t="s">
        <v>1008</v>
      </c>
      <c r="D1263" s="8" t="s">
        <v>224</v>
      </c>
      <c r="E1263" s="8" t="s">
        <v>283</v>
      </c>
      <c r="F1263" s="8" t="s">
        <v>108</v>
      </c>
      <c r="G1263" s="8" t="s">
        <v>111</v>
      </c>
      <c r="H1263" t="s">
        <v>846</v>
      </c>
      <c r="I1263" s="8" t="s">
        <v>85</v>
      </c>
      <c r="J1263" s="10" t="s">
        <v>299</v>
      </c>
      <c r="K1263" s="11">
        <v>31775</v>
      </c>
      <c r="L1263" s="8" t="s">
        <v>98</v>
      </c>
      <c r="M1263" s="12">
        <v>1764</v>
      </c>
      <c r="N1263" s="13"/>
      <c r="O1263" s="14">
        <v>10800000</v>
      </c>
      <c r="P1263" s="63">
        <f>[1]!EUROCONVERT(O1263,"ITL","EUR")</f>
        <v>5577.73</v>
      </c>
      <c r="Q1263" s="67"/>
      <c r="R1263" s="119"/>
    </row>
    <row r="1264" spans="1:18" ht="15">
      <c r="A1264" s="8" t="s">
        <v>1026</v>
      </c>
      <c r="B1264" s="8" t="s">
        <v>106</v>
      </c>
      <c r="C1264" s="8" t="s">
        <v>1008</v>
      </c>
      <c r="D1264" s="8" t="s">
        <v>221</v>
      </c>
      <c r="E1264" s="8" t="s">
        <v>283</v>
      </c>
      <c r="F1264" s="8" t="s">
        <v>108</v>
      </c>
      <c r="G1264" s="8" t="s">
        <v>111</v>
      </c>
      <c r="H1264" t="s">
        <v>846</v>
      </c>
      <c r="I1264" s="8" t="s">
        <v>85</v>
      </c>
      <c r="J1264" s="10" t="s">
        <v>299</v>
      </c>
      <c r="K1264" s="11">
        <v>31775</v>
      </c>
      <c r="L1264" s="8" t="s">
        <v>98</v>
      </c>
      <c r="M1264" s="12">
        <v>1765</v>
      </c>
      <c r="N1264" s="13"/>
      <c r="O1264" s="14">
        <v>10800000</v>
      </c>
      <c r="P1264" s="63">
        <f>[1]!EUROCONVERT(O1264,"ITL","EUR")</f>
        <v>5577.73</v>
      </c>
      <c r="Q1264" s="67"/>
      <c r="R1264" s="119"/>
    </row>
    <row r="1265" spans="1:18" ht="15">
      <c r="A1265" s="8" t="s">
        <v>1026</v>
      </c>
      <c r="B1265" s="8" t="s">
        <v>106</v>
      </c>
      <c r="C1265" s="8" t="s">
        <v>1008</v>
      </c>
      <c r="D1265" s="8" t="s">
        <v>208</v>
      </c>
      <c r="E1265" s="8" t="s">
        <v>283</v>
      </c>
      <c r="F1265" s="8" t="s">
        <v>108</v>
      </c>
      <c r="G1265" s="8" t="s">
        <v>111</v>
      </c>
      <c r="H1265" t="s">
        <v>846</v>
      </c>
      <c r="I1265" s="8" t="s">
        <v>85</v>
      </c>
      <c r="J1265" s="10" t="s">
        <v>299</v>
      </c>
      <c r="K1265" s="11">
        <v>31775</v>
      </c>
      <c r="L1265" s="8" t="s">
        <v>98</v>
      </c>
      <c r="M1265" s="12">
        <v>1766</v>
      </c>
      <c r="N1265" s="13"/>
      <c r="O1265" s="14">
        <v>10800000</v>
      </c>
      <c r="P1265" s="63">
        <f>[1]!EUROCONVERT(O1265,"ITL","EUR")</f>
        <v>5577.73</v>
      </c>
      <c r="Q1265" s="67"/>
      <c r="R1265" s="119"/>
    </row>
    <row r="1266" spans="1:18" ht="15">
      <c r="A1266" s="8" t="s">
        <v>1026</v>
      </c>
      <c r="B1266" s="8" t="s">
        <v>106</v>
      </c>
      <c r="C1266" s="8" t="s">
        <v>1008</v>
      </c>
      <c r="D1266" s="8" t="s">
        <v>207</v>
      </c>
      <c r="E1266" s="8" t="s">
        <v>283</v>
      </c>
      <c r="F1266" s="8" t="s">
        <v>108</v>
      </c>
      <c r="G1266" s="8" t="s">
        <v>111</v>
      </c>
      <c r="H1266" t="s">
        <v>846</v>
      </c>
      <c r="I1266" s="8" t="s">
        <v>85</v>
      </c>
      <c r="J1266" s="10" t="s">
        <v>299</v>
      </c>
      <c r="K1266" s="11">
        <v>31775</v>
      </c>
      <c r="L1266" s="8" t="s">
        <v>98</v>
      </c>
      <c r="M1266" s="12">
        <v>1767</v>
      </c>
      <c r="N1266" s="13"/>
      <c r="O1266" s="14">
        <v>10800000</v>
      </c>
      <c r="P1266" s="63">
        <f>[1]!EUROCONVERT(O1266,"ITL","EUR")</f>
        <v>5577.73</v>
      </c>
      <c r="Q1266" s="67"/>
      <c r="R1266" s="119"/>
    </row>
    <row r="1267" spans="1:18" ht="15">
      <c r="A1267" s="8" t="s">
        <v>1026</v>
      </c>
      <c r="B1267" s="8" t="s">
        <v>106</v>
      </c>
      <c r="C1267" s="8" t="s">
        <v>1008</v>
      </c>
      <c r="D1267" s="8" t="s">
        <v>206</v>
      </c>
      <c r="E1267" s="8" t="s">
        <v>283</v>
      </c>
      <c r="F1267" s="8" t="s">
        <v>108</v>
      </c>
      <c r="G1267" s="8" t="s">
        <v>111</v>
      </c>
      <c r="H1267" t="s">
        <v>846</v>
      </c>
      <c r="I1267" s="8" t="s">
        <v>85</v>
      </c>
      <c r="J1267" s="10" t="s">
        <v>299</v>
      </c>
      <c r="K1267" s="11">
        <v>31775</v>
      </c>
      <c r="L1267" s="8" t="s">
        <v>98</v>
      </c>
      <c r="M1267" s="12">
        <v>1768</v>
      </c>
      <c r="N1267" s="13"/>
      <c r="O1267" s="14">
        <v>10800000</v>
      </c>
      <c r="P1267" s="63">
        <f>[1]!EUROCONVERT(O1267,"ITL","EUR")</f>
        <v>5577.73</v>
      </c>
      <c r="Q1267" s="67"/>
      <c r="R1267" s="119"/>
    </row>
    <row r="1268" spans="1:18" ht="15">
      <c r="A1268" s="8" t="s">
        <v>1026</v>
      </c>
      <c r="B1268" s="8" t="s">
        <v>106</v>
      </c>
      <c r="C1268" s="8" t="s">
        <v>1008</v>
      </c>
      <c r="D1268" s="8" t="s">
        <v>205</v>
      </c>
      <c r="E1268" s="8" t="s">
        <v>283</v>
      </c>
      <c r="F1268" s="8" t="s">
        <v>108</v>
      </c>
      <c r="G1268" s="8" t="s">
        <v>111</v>
      </c>
      <c r="H1268" t="s">
        <v>846</v>
      </c>
      <c r="I1268" s="8" t="s">
        <v>85</v>
      </c>
      <c r="J1268" s="10" t="s">
        <v>299</v>
      </c>
      <c r="K1268" s="11">
        <v>31775</v>
      </c>
      <c r="L1268" s="8" t="s">
        <v>98</v>
      </c>
      <c r="M1268" s="12">
        <v>1769</v>
      </c>
      <c r="N1268" s="13"/>
      <c r="O1268" s="14">
        <v>10800000</v>
      </c>
      <c r="P1268" s="63">
        <f>[1]!EUROCONVERT(O1268,"ITL","EUR")</f>
        <v>5577.73</v>
      </c>
      <c r="Q1268" s="67"/>
      <c r="R1268" s="119"/>
    </row>
    <row r="1269" spans="1:18" ht="15">
      <c r="A1269" s="8" t="s">
        <v>1026</v>
      </c>
      <c r="B1269" s="8" t="s">
        <v>106</v>
      </c>
      <c r="C1269" s="8" t="s">
        <v>1008</v>
      </c>
      <c r="D1269" s="8" t="s">
        <v>204</v>
      </c>
      <c r="E1269" s="8" t="s">
        <v>283</v>
      </c>
      <c r="F1269" s="8" t="s">
        <v>108</v>
      </c>
      <c r="G1269" s="8" t="s">
        <v>111</v>
      </c>
      <c r="H1269" t="s">
        <v>846</v>
      </c>
      <c r="I1269" s="8" t="s">
        <v>85</v>
      </c>
      <c r="J1269" s="10" t="s">
        <v>299</v>
      </c>
      <c r="K1269" s="11">
        <v>31775</v>
      </c>
      <c r="L1269" s="8" t="s">
        <v>98</v>
      </c>
      <c r="M1269" s="12">
        <v>1770</v>
      </c>
      <c r="N1269" s="13"/>
      <c r="O1269" s="14">
        <v>10800000</v>
      </c>
      <c r="P1269" s="63">
        <f>[1]!EUROCONVERT(O1269,"ITL","EUR")</f>
        <v>5577.73</v>
      </c>
      <c r="Q1269" s="67"/>
      <c r="R1269" s="119"/>
    </row>
    <row r="1270" spans="1:18" ht="15">
      <c r="A1270" s="8" t="s">
        <v>1026</v>
      </c>
      <c r="B1270" s="8" t="s">
        <v>106</v>
      </c>
      <c r="C1270" s="8" t="s">
        <v>1008</v>
      </c>
      <c r="D1270" s="8" t="s">
        <v>203</v>
      </c>
      <c r="E1270" s="8" t="s">
        <v>283</v>
      </c>
      <c r="F1270" s="8" t="s">
        <v>108</v>
      </c>
      <c r="G1270" s="8" t="s">
        <v>111</v>
      </c>
      <c r="H1270" t="s">
        <v>846</v>
      </c>
      <c r="I1270" s="8" t="s">
        <v>85</v>
      </c>
      <c r="J1270" s="10" t="s">
        <v>299</v>
      </c>
      <c r="K1270" s="11">
        <v>31775</v>
      </c>
      <c r="L1270" s="8" t="s">
        <v>98</v>
      </c>
      <c r="M1270" s="12">
        <v>1771</v>
      </c>
      <c r="N1270" s="13"/>
      <c r="O1270" s="14">
        <v>10800000</v>
      </c>
      <c r="P1270" s="63">
        <f>[1]!EUROCONVERT(O1270,"ITL","EUR")</f>
        <v>5577.73</v>
      </c>
      <c r="Q1270" s="67"/>
      <c r="R1270" s="119"/>
    </row>
    <row r="1271" spans="1:18" ht="15">
      <c r="A1271" s="8" t="s">
        <v>1026</v>
      </c>
      <c r="B1271" s="8" t="s">
        <v>106</v>
      </c>
      <c r="C1271" s="8" t="s">
        <v>1008</v>
      </c>
      <c r="D1271" s="8" t="s">
        <v>90</v>
      </c>
      <c r="E1271" s="8" t="s">
        <v>283</v>
      </c>
      <c r="F1271" s="8" t="s">
        <v>108</v>
      </c>
      <c r="G1271" s="8" t="s">
        <v>111</v>
      </c>
      <c r="H1271" t="s">
        <v>846</v>
      </c>
      <c r="I1271" s="8" t="s">
        <v>85</v>
      </c>
      <c r="J1271" s="10" t="s">
        <v>299</v>
      </c>
      <c r="K1271" s="11">
        <v>31775</v>
      </c>
      <c r="L1271" s="8" t="s">
        <v>98</v>
      </c>
      <c r="M1271" s="12">
        <v>1772</v>
      </c>
      <c r="N1271" s="13"/>
      <c r="O1271" s="14">
        <v>10800000</v>
      </c>
      <c r="P1271" s="63">
        <f>[1]!EUROCONVERT(O1271,"ITL","EUR")</f>
        <v>5577.73</v>
      </c>
      <c r="Q1271" s="67"/>
      <c r="R1271" s="119"/>
    </row>
    <row r="1272" spans="1:18" ht="15">
      <c r="A1272" s="8" t="s">
        <v>1026</v>
      </c>
      <c r="B1272" s="8" t="s">
        <v>106</v>
      </c>
      <c r="C1272" s="8" t="s">
        <v>1008</v>
      </c>
      <c r="D1272" s="8" t="s">
        <v>191</v>
      </c>
      <c r="E1272" s="8" t="s">
        <v>283</v>
      </c>
      <c r="F1272" s="8" t="s">
        <v>108</v>
      </c>
      <c r="G1272" s="8" t="s">
        <v>111</v>
      </c>
      <c r="H1272" t="s">
        <v>846</v>
      </c>
      <c r="I1272" s="8" t="s">
        <v>85</v>
      </c>
      <c r="J1272" s="10" t="s">
        <v>299</v>
      </c>
      <c r="K1272" s="11">
        <v>31775</v>
      </c>
      <c r="L1272" s="8" t="s">
        <v>98</v>
      </c>
      <c r="M1272" s="12">
        <v>1773</v>
      </c>
      <c r="N1272" s="13"/>
      <c r="O1272" s="14">
        <v>10800000</v>
      </c>
      <c r="P1272" s="63">
        <f>[1]!EUROCONVERT(O1272,"ITL","EUR")</f>
        <v>5577.73</v>
      </c>
      <c r="Q1272" s="67"/>
      <c r="R1272" s="119"/>
    </row>
    <row r="1273" spans="1:18" ht="15">
      <c r="A1273" s="8" t="s">
        <v>1026</v>
      </c>
      <c r="B1273" s="8" t="s">
        <v>106</v>
      </c>
      <c r="C1273" s="8" t="s">
        <v>1008</v>
      </c>
      <c r="D1273" s="8" t="s">
        <v>181</v>
      </c>
      <c r="E1273" s="8" t="s">
        <v>283</v>
      </c>
      <c r="F1273" s="8" t="s">
        <v>108</v>
      </c>
      <c r="G1273" s="8" t="s">
        <v>111</v>
      </c>
      <c r="H1273" t="s">
        <v>846</v>
      </c>
      <c r="I1273" s="8" t="s">
        <v>85</v>
      </c>
      <c r="J1273" s="10" t="s">
        <v>299</v>
      </c>
      <c r="K1273" s="11">
        <v>31775</v>
      </c>
      <c r="L1273" s="8" t="s">
        <v>98</v>
      </c>
      <c r="M1273" s="12">
        <v>1780</v>
      </c>
      <c r="N1273" s="13"/>
      <c r="O1273" s="14">
        <v>10800000</v>
      </c>
      <c r="P1273" s="63">
        <f>[1]!EUROCONVERT(O1273,"ITL","EUR")</f>
        <v>5577.73</v>
      </c>
      <c r="Q1273" s="67"/>
      <c r="R1273" s="119"/>
    </row>
    <row r="1274" spans="1:18" ht="15">
      <c r="A1274" s="8" t="s">
        <v>1026</v>
      </c>
      <c r="B1274" s="8" t="s">
        <v>106</v>
      </c>
      <c r="C1274" s="8" t="s">
        <v>1008</v>
      </c>
      <c r="D1274" s="8" t="s">
        <v>193</v>
      </c>
      <c r="E1274" s="8" t="s">
        <v>283</v>
      </c>
      <c r="F1274" s="8" t="s">
        <v>108</v>
      </c>
      <c r="G1274" s="8" t="s">
        <v>111</v>
      </c>
      <c r="H1274" t="s">
        <v>846</v>
      </c>
      <c r="I1274" s="8" t="s">
        <v>85</v>
      </c>
      <c r="J1274" s="10" t="s">
        <v>299</v>
      </c>
      <c r="K1274" s="11">
        <v>31775</v>
      </c>
      <c r="L1274" s="8" t="s">
        <v>98</v>
      </c>
      <c r="M1274" s="12">
        <v>1775</v>
      </c>
      <c r="N1274" s="13"/>
      <c r="O1274" s="14">
        <v>10800000</v>
      </c>
      <c r="P1274" s="63">
        <f>[1]!EUROCONVERT(O1274,"ITL","EUR")</f>
        <v>5577.73</v>
      </c>
      <c r="Q1274" s="67"/>
      <c r="R1274" s="119"/>
    </row>
    <row r="1275" spans="1:18" ht="15">
      <c r="A1275" s="8" t="s">
        <v>1026</v>
      </c>
      <c r="B1275" s="8" t="s">
        <v>106</v>
      </c>
      <c r="C1275" s="8" t="s">
        <v>1008</v>
      </c>
      <c r="D1275" s="8" t="s">
        <v>188</v>
      </c>
      <c r="E1275" s="8" t="s">
        <v>283</v>
      </c>
      <c r="F1275" s="8" t="s">
        <v>108</v>
      </c>
      <c r="G1275" s="8" t="s">
        <v>111</v>
      </c>
      <c r="H1275" t="s">
        <v>846</v>
      </c>
      <c r="I1275" s="8" t="s">
        <v>85</v>
      </c>
      <c r="J1275" s="10" t="s">
        <v>299</v>
      </c>
      <c r="K1275" s="11">
        <v>31775</v>
      </c>
      <c r="L1275" s="8" t="s">
        <v>98</v>
      </c>
      <c r="M1275" s="12">
        <v>1785</v>
      </c>
      <c r="N1275" s="13"/>
      <c r="O1275" s="14">
        <v>10800000</v>
      </c>
      <c r="P1275" s="63">
        <f>[1]!EUROCONVERT(O1275,"ITL","EUR")</f>
        <v>5577.73</v>
      </c>
      <c r="Q1275" s="67"/>
      <c r="R1275" s="119"/>
    </row>
    <row r="1276" spans="1:18" ht="15">
      <c r="A1276" s="8" t="s">
        <v>1026</v>
      </c>
      <c r="B1276" s="8" t="s">
        <v>106</v>
      </c>
      <c r="C1276" s="8" t="s">
        <v>1008</v>
      </c>
      <c r="D1276" s="8" t="s">
        <v>159</v>
      </c>
      <c r="E1276" s="8" t="s">
        <v>283</v>
      </c>
      <c r="F1276" s="8" t="s">
        <v>108</v>
      </c>
      <c r="G1276" s="8" t="s">
        <v>111</v>
      </c>
      <c r="H1276" t="s">
        <v>846</v>
      </c>
      <c r="I1276" s="8" t="s">
        <v>85</v>
      </c>
      <c r="J1276" s="10" t="s">
        <v>299</v>
      </c>
      <c r="K1276" s="11">
        <v>31775</v>
      </c>
      <c r="L1276" s="8" t="s">
        <v>98</v>
      </c>
      <c r="M1276" s="12">
        <v>1804</v>
      </c>
      <c r="N1276" s="13"/>
      <c r="O1276" s="14">
        <v>10800000</v>
      </c>
      <c r="P1276" s="63">
        <f>[1]!EUROCONVERT(O1276,"ITL","EUR")</f>
        <v>5577.73</v>
      </c>
      <c r="Q1276" s="67"/>
      <c r="R1276" s="119"/>
    </row>
    <row r="1277" spans="1:18" ht="15">
      <c r="A1277" s="8" t="s">
        <v>1026</v>
      </c>
      <c r="B1277" s="8" t="s">
        <v>106</v>
      </c>
      <c r="C1277" s="8" t="s">
        <v>1008</v>
      </c>
      <c r="D1277" s="8" t="s">
        <v>166</v>
      </c>
      <c r="E1277" s="8" t="s">
        <v>283</v>
      </c>
      <c r="F1277" s="8" t="s">
        <v>108</v>
      </c>
      <c r="G1277" s="8" t="s">
        <v>111</v>
      </c>
      <c r="H1277" t="s">
        <v>846</v>
      </c>
      <c r="I1277" s="8" t="s">
        <v>85</v>
      </c>
      <c r="J1277" s="10" t="s">
        <v>299</v>
      </c>
      <c r="K1277" s="11">
        <v>31775</v>
      </c>
      <c r="L1277" s="8" t="s">
        <v>98</v>
      </c>
      <c r="M1277" s="12">
        <v>1803</v>
      </c>
      <c r="N1277" s="13"/>
      <c r="O1277" s="14">
        <v>10800000</v>
      </c>
      <c r="P1277" s="63">
        <f>[1]!EUROCONVERT(O1277,"ITL","EUR")</f>
        <v>5577.73</v>
      </c>
      <c r="Q1277" s="67"/>
      <c r="R1277" s="119"/>
    </row>
    <row r="1278" spans="1:18" ht="15">
      <c r="A1278" s="8" t="s">
        <v>1026</v>
      </c>
      <c r="B1278" s="8" t="s">
        <v>106</v>
      </c>
      <c r="C1278" s="8" t="s">
        <v>1008</v>
      </c>
      <c r="D1278" s="8" t="s">
        <v>177</v>
      </c>
      <c r="E1278" s="8" t="s">
        <v>283</v>
      </c>
      <c r="F1278" s="8" t="s">
        <v>108</v>
      </c>
      <c r="G1278" s="8" t="s">
        <v>111</v>
      </c>
      <c r="H1278" t="s">
        <v>846</v>
      </c>
      <c r="I1278" s="8" t="s">
        <v>85</v>
      </c>
      <c r="J1278" s="10" t="s">
        <v>299</v>
      </c>
      <c r="K1278" s="11">
        <v>31775</v>
      </c>
      <c r="L1278" s="8" t="s">
        <v>98</v>
      </c>
      <c r="M1278" s="12">
        <v>1802</v>
      </c>
      <c r="N1278" s="13"/>
      <c r="O1278" s="14">
        <v>10800000</v>
      </c>
      <c r="P1278" s="63">
        <f>[1]!EUROCONVERT(O1278,"ITL","EUR")</f>
        <v>5577.73</v>
      </c>
      <c r="Q1278" s="67"/>
      <c r="R1278" s="119"/>
    </row>
    <row r="1279" spans="1:18" ht="15">
      <c r="A1279" s="8" t="s">
        <v>1026</v>
      </c>
      <c r="B1279" s="8" t="s">
        <v>106</v>
      </c>
      <c r="C1279" s="8" t="s">
        <v>1008</v>
      </c>
      <c r="D1279" s="8" t="s">
        <v>183</v>
      </c>
      <c r="E1279" s="8" t="s">
        <v>283</v>
      </c>
      <c r="F1279" s="8" t="s">
        <v>108</v>
      </c>
      <c r="G1279" s="8" t="s">
        <v>111</v>
      </c>
      <c r="H1279" t="s">
        <v>846</v>
      </c>
      <c r="I1279" s="8" t="s">
        <v>85</v>
      </c>
      <c r="J1279" s="10" t="s">
        <v>299</v>
      </c>
      <c r="K1279" s="11">
        <v>31775</v>
      </c>
      <c r="L1279" s="8" t="s">
        <v>98</v>
      </c>
      <c r="M1279" s="12">
        <v>1788</v>
      </c>
      <c r="N1279" s="13"/>
      <c r="O1279" s="14">
        <v>10800000</v>
      </c>
      <c r="P1279" s="63">
        <f>[1]!EUROCONVERT(O1279,"ITL","EUR")</f>
        <v>5577.73</v>
      </c>
      <c r="Q1279" s="67"/>
      <c r="R1279" s="119"/>
    </row>
    <row r="1280" spans="1:18" ht="15">
      <c r="A1280" s="8" t="s">
        <v>1026</v>
      </c>
      <c r="B1280" s="8" t="s">
        <v>106</v>
      </c>
      <c r="C1280" s="8" t="s">
        <v>1008</v>
      </c>
      <c r="D1280" s="8" t="s">
        <v>192</v>
      </c>
      <c r="E1280" s="8" t="s">
        <v>283</v>
      </c>
      <c r="F1280" s="8" t="s">
        <v>108</v>
      </c>
      <c r="G1280" s="8" t="s">
        <v>111</v>
      </c>
      <c r="H1280" t="s">
        <v>846</v>
      </c>
      <c r="I1280" s="8" t="s">
        <v>85</v>
      </c>
      <c r="J1280" s="10" t="s">
        <v>299</v>
      </c>
      <c r="K1280" s="11">
        <v>31775</v>
      </c>
      <c r="L1280" s="8" t="s">
        <v>98</v>
      </c>
      <c r="M1280" s="12">
        <v>1774</v>
      </c>
      <c r="N1280" s="13"/>
      <c r="O1280" s="14">
        <v>10800000</v>
      </c>
      <c r="P1280" s="63">
        <f>[1]!EUROCONVERT(O1280,"ITL","EUR")</f>
        <v>5577.73</v>
      </c>
      <c r="Q1280" s="67"/>
      <c r="R1280" s="119"/>
    </row>
    <row r="1281" spans="1:18" ht="15">
      <c r="A1281" s="8" t="s">
        <v>1026</v>
      </c>
      <c r="B1281" s="8" t="s">
        <v>106</v>
      </c>
      <c r="C1281" s="8" t="s">
        <v>1008</v>
      </c>
      <c r="D1281" s="8" t="s">
        <v>184</v>
      </c>
      <c r="E1281" s="8" t="s">
        <v>283</v>
      </c>
      <c r="F1281" s="8" t="s">
        <v>108</v>
      </c>
      <c r="G1281" s="8" t="s">
        <v>111</v>
      </c>
      <c r="H1281" t="s">
        <v>846</v>
      </c>
      <c r="I1281" s="8" t="s">
        <v>85</v>
      </c>
      <c r="J1281" s="10" t="s">
        <v>299</v>
      </c>
      <c r="K1281" s="11">
        <v>31775</v>
      </c>
      <c r="L1281" s="8" t="s">
        <v>98</v>
      </c>
      <c r="M1281" s="12">
        <v>1786</v>
      </c>
      <c r="N1281" s="13"/>
      <c r="O1281" s="14">
        <v>10800000</v>
      </c>
      <c r="P1281" s="63">
        <f>[1]!EUROCONVERT(O1281,"ITL","EUR")</f>
        <v>5577.73</v>
      </c>
      <c r="Q1281" s="67"/>
      <c r="R1281" s="119"/>
    </row>
    <row r="1282" spans="1:18" ht="15">
      <c r="A1282" s="8" t="s">
        <v>1026</v>
      </c>
      <c r="B1282" s="8" t="s">
        <v>106</v>
      </c>
      <c r="C1282" s="8" t="s">
        <v>1008</v>
      </c>
      <c r="D1282" s="8" t="s">
        <v>150</v>
      </c>
      <c r="E1282" s="8" t="s">
        <v>283</v>
      </c>
      <c r="F1282" s="8" t="s">
        <v>108</v>
      </c>
      <c r="G1282" s="8" t="s">
        <v>111</v>
      </c>
      <c r="H1282" t="s">
        <v>846</v>
      </c>
      <c r="I1282" s="8" t="s">
        <v>85</v>
      </c>
      <c r="J1282" s="10" t="s">
        <v>299</v>
      </c>
      <c r="K1282" s="11">
        <v>31775</v>
      </c>
      <c r="L1282" s="8" t="s">
        <v>98</v>
      </c>
      <c r="M1282" s="12">
        <v>1805</v>
      </c>
      <c r="N1282" s="13"/>
      <c r="O1282" s="14">
        <v>10800000</v>
      </c>
      <c r="P1282" s="63">
        <f>[1]!EUROCONVERT(O1282,"ITL","EUR")</f>
        <v>5577.73</v>
      </c>
      <c r="Q1282" s="67"/>
      <c r="R1282" s="119"/>
    </row>
    <row r="1283" spans="1:18" ht="15">
      <c r="A1283" s="8" t="s">
        <v>1026</v>
      </c>
      <c r="B1283" s="8" t="s">
        <v>106</v>
      </c>
      <c r="C1283" s="8" t="s">
        <v>1008</v>
      </c>
      <c r="D1283" s="8" t="s">
        <v>126</v>
      </c>
      <c r="E1283" s="8" t="s">
        <v>283</v>
      </c>
      <c r="F1283" s="8" t="s">
        <v>108</v>
      </c>
      <c r="G1283" s="8" t="s">
        <v>111</v>
      </c>
      <c r="H1283" t="s">
        <v>846</v>
      </c>
      <c r="I1283" s="8" t="s">
        <v>85</v>
      </c>
      <c r="J1283" s="10" t="s">
        <v>299</v>
      </c>
      <c r="K1283" s="11">
        <v>31775</v>
      </c>
      <c r="L1283" s="8" t="s">
        <v>98</v>
      </c>
      <c r="M1283" s="12">
        <v>1784</v>
      </c>
      <c r="N1283" s="13"/>
      <c r="O1283" s="14">
        <v>10800000</v>
      </c>
      <c r="P1283" s="63">
        <f>[1]!EUROCONVERT(O1283,"ITL","EUR")</f>
        <v>5577.73</v>
      </c>
      <c r="Q1283" s="67"/>
      <c r="R1283" s="119"/>
    </row>
    <row r="1284" spans="1:18" ht="15">
      <c r="A1284" s="8" t="s">
        <v>1026</v>
      </c>
      <c r="B1284" s="8" t="s">
        <v>106</v>
      </c>
      <c r="C1284" s="8" t="s">
        <v>1008</v>
      </c>
      <c r="D1284" s="8" t="s">
        <v>196</v>
      </c>
      <c r="E1284" s="8" t="s">
        <v>283</v>
      </c>
      <c r="F1284" s="8" t="s">
        <v>108</v>
      </c>
      <c r="G1284" s="8" t="s">
        <v>111</v>
      </c>
      <c r="H1284" t="s">
        <v>846</v>
      </c>
      <c r="I1284" s="8" t="s">
        <v>85</v>
      </c>
      <c r="J1284" s="10" t="s">
        <v>299</v>
      </c>
      <c r="K1284" s="11">
        <v>31775</v>
      </c>
      <c r="L1284" s="8" t="s">
        <v>98</v>
      </c>
      <c r="M1284" s="12">
        <v>1783</v>
      </c>
      <c r="N1284" s="13"/>
      <c r="O1284" s="14">
        <v>10800000</v>
      </c>
      <c r="P1284" s="63">
        <f>[1]!EUROCONVERT(O1284,"ITL","EUR")</f>
        <v>5577.73</v>
      </c>
      <c r="Q1284" s="67"/>
      <c r="R1284" s="119"/>
    </row>
    <row r="1285" spans="1:18" ht="15">
      <c r="A1285" s="8" t="s">
        <v>1026</v>
      </c>
      <c r="B1285" s="8" t="s">
        <v>106</v>
      </c>
      <c r="C1285" s="8" t="s">
        <v>1008</v>
      </c>
      <c r="D1285" s="8" t="s">
        <v>195</v>
      </c>
      <c r="E1285" s="8" t="s">
        <v>283</v>
      </c>
      <c r="F1285" s="8" t="s">
        <v>108</v>
      </c>
      <c r="G1285" s="8" t="s">
        <v>111</v>
      </c>
      <c r="H1285" t="s">
        <v>846</v>
      </c>
      <c r="I1285" s="8" t="s">
        <v>85</v>
      </c>
      <c r="J1285" s="10" t="s">
        <v>299</v>
      </c>
      <c r="K1285" s="11">
        <v>31775</v>
      </c>
      <c r="L1285" s="8" t="s">
        <v>98</v>
      </c>
      <c r="M1285" s="12">
        <v>1782</v>
      </c>
      <c r="N1285" s="13"/>
      <c r="O1285" s="14">
        <v>10800000</v>
      </c>
      <c r="P1285" s="63">
        <f>[1]!EUROCONVERT(O1285,"ITL","EUR")</f>
        <v>5577.73</v>
      </c>
      <c r="Q1285" s="67"/>
      <c r="R1285" s="119"/>
    </row>
    <row r="1286" spans="1:18" ht="15">
      <c r="A1286" s="8" t="s">
        <v>1026</v>
      </c>
      <c r="B1286" s="8" t="s">
        <v>106</v>
      </c>
      <c r="C1286" s="8" t="s">
        <v>1008</v>
      </c>
      <c r="D1286" s="8" t="s">
        <v>185</v>
      </c>
      <c r="E1286" s="8" t="s">
        <v>283</v>
      </c>
      <c r="F1286" s="8" t="s">
        <v>108</v>
      </c>
      <c r="G1286" s="8" t="s">
        <v>111</v>
      </c>
      <c r="H1286" t="s">
        <v>846</v>
      </c>
      <c r="I1286" s="8" t="s">
        <v>85</v>
      </c>
      <c r="J1286" s="10" t="s">
        <v>299</v>
      </c>
      <c r="K1286" s="11">
        <v>31775</v>
      </c>
      <c r="L1286" s="8" t="s">
        <v>98</v>
      </c>
      <c r="M1286" s="12">
        <v>1781</v>
      </c>
      <c r="N1286" s="13"/>
      <c r="O1286" s="14">
        <v>10800000</v>
      </c>
      <c r="P1286" s="63">
        <f>[1]!EUROCONVERT(O1286,"ITL","EUR")</f>
        <v>5577.73</v>
      </c>
      <c r="Q1286" s="67"/>
      <c r="R1286" s="119"/>
    </row>
    <row r="1287" spans="1:18" ht="15">
      <c r="A1287" s="8" t="s">
        <v>1026</v>
      </c>
      <c r="B1287" s="8" t="s">
        <v>106</v>
      </c>
      <c r="C1287" s="8" t="s">
        <v>1008</v>
      </c>
      <c r="D1287" s="8" t="s">
        <v>98</v>
      </c>
      <c r="E1287" s="8" t="s">
        <v>283</v>
      </c>
      <c r="F1287" s="8" t="s">
        <v>108</v>
      </c>
      <c r="G1287" s="8" t="s">
        <v>111</v>
      </c>
      <c r="H1287" t="s">
        <v>846</v>
      </c>
      <c r="I1287" s="8" t="s">
        <v>85</v>
      </c>
      <c r="J1287" s="10" t="s">
        <v>299</v>
      </c>
      <c r="K1287" s="11">
        <v>31775</v>
      </c>
      <c r="L1287" s="8" t="s">
        <v>98</v>
      </c>
      <c r="M1287" s="12">
        <v>1779</v>
      </c>
      <c r="N1287" s="13"/>
      <c r="O1287" s="14">
        <v>10800000</v>
      </c>
      <c r="P1287" s="63">
        <f>[1]!EUROCONVERT(O1287,"ITL","EUR")</f>
        <v>5577.73</v>
      </c>
      <c r="Q1287" s="67"/>
      <c r="R1287" s="119"/>
    </row>
    <row r="1288" spans="1:18" ht="15">
      <c r="A1288" s="8" t="s">
        <v>1026</v>
      </c>
      <c r="B1288" s="8" t="s">
        <v>106</v>
      </c>
      <c r="C1288" s="8" t="s">
        <v>1008</v>
      </c>
      <c r="D1288" s="8" t="s">
        <v>160</v>
      </c>
      <c r="E1288" s="8" t="s">
        <v>283</v>
      </c>
      <c r="F1288" s="8" t="s">
        <v>108</v>
      </c>
      <c r="G1288" s="8" t="s">
        <v>111</v>
      </c>
      <c r="H1288" t="s">
        <v>846</v>
      </c>
      <c r="I1288" s="8" t="s">
        <v>85</v>
      </c>
      <c r="J1288" s="10" t="s">
        <v>299</v>
      </c>
      <c r="K1288" s="11">
        <v>31775</v>
      </c>
      <c r="L1288" s="8" t="s">
        <v>98</v>
      </c>
      <c r="M1288" s="12">
        <v>1819</v>
      </c>
      <c r="N1288" s="13"/>
      <c r="O1288" s="14">
        <v>10800000</v>
      </c>
      <c r="P1288" s="63">
        <f>[1]!EUROCONVERT(O1288,"ITL","EUR")</f>
        <v>5577.73</v>
      </c>
      <c r="Q1288" s="67"/>
      <c r="R1288" s="119"/>
    </row>
    <row r="1289" spans="1:18" ht="15">
      <c r="A1289" s="8" t="s">
        <v>1026</v>
      </c>
      <c r="B1289" s="8" t="s">
        <v>106</v>
      </c>
      <c r="C1289" s="8" t="s">
        <v>1008</v>
      </c>
      <c r="D1289" s="8" t="s">
        <v>186</v>
      </c>
      <c r="E1289" s="8" t="s">
        <v>283</v>
      </c>
      <c r="F1289" s="8" t="s">
        <v>108</v>
      </c>
      <c r="G1289" s="8" t="s">
        <v>111</v>
      </c>
      <c r="H1289" t="s">
        <v>846</v>
      </c>
      <c r="I1289" s="8" t="s">
        <v>85</v>
      </c>
      <c r="J1289" s="10" t="s">
        <v>299</v>
      </c>
      <c r="K1289" s="11">
        <v>31775</v>
      </c>
      <c r="L1289" s="8" t="s">
        <v>98</v>
      </c>
      <c r="M1289" s="12">
        <v>1777</v>
      </c>
      <c r="N1289" s="13"/>
      <c r="O1289" s="14">
        <v>10800000</v>
      </c>
      <c r="P1289" s="63">
        <f>[1]!EUROCONVERT(O1289,"ITL","EUR")</f>
        <v>5577.73</v>
      </c>
      <c r="Q1289" s="67"/>
      <c r="R1289" s="119"/>
    </row>
    <row r="1290" spans="1:18" ht="15">
      <c r="A1290" s="8" t="s">
        <v>1026</v>
      </c>
      <c r="B1290" s="8" t="s">
        <v>106</v>
      </c>
      <c r="C1290" s="8" t="s">
        <v>1008</v>
      </c>
      <c r="D1290" s="8" t="s">
        <v>180</v>
      </c>
      <c r="E1290" s="8" t="s">
        <v>283</v>
      </c>
      <c r="F1290" s="8" t="s">
        <v>108</v>
      </c>
      <c r="G1290" s="8" t="s">
        <v>111</v>
      </c>
      <c r="H1290" t="s">
        <v>846</v>
      </c>
      <c r="I1290" s="8" t="s">
        <v>85</v>
      </c>
      <c r="J1290" s="10" t="s">
        <v>299</v>
      </c>
      <c r="K1290" s="11">
        <v>31775</v>
      </c>
      <c r="L1290" s="8" t="s">
        <v>98</v>
      </c>
      <c r="M1290" s="12">
        <v>1787</v>
      </c>
      <c r="N1290" s="13"/>
      <c r="O1290" s="14">
        <v>10800000</v>
      </c>
      <c r="P1290" s="63">
        <f>[1]!EUROCONVERT(O1290,"ITL","EUR")</f>
        <v>5577.73</v>
      </c>
      <c r="Q1290" s="67"/>
      <c r="R1290" s="119"/>
    </row>
    <row r="1291" spans="1:18" ht="15">
      <c r="A1291" s="8" t="s">
        <v>1026</v>
      </c>
      <c r="B1291" s="8" t="s">
        <v>106</v>
      </c>
      <c r="C1291" s="8" t="s">
        <v>1008</v>
      </c>
      <c r="D1291" s="8" t="s">
        <v>314</v>
      </c>
      <c r="E1291" s="8" t="s">
        <v>283</v>
      </c>
      <c r="F1291" s="8" t="s">
        <v>108</v>
      </c>
      <c r="G1291" s="8" t="s">
        <v>111</v>
      </c>
      <c r="H1291" t="s">
        <v>846</v>
      </c>
      <c r="I1291" s="8" t="s">
        <v>85</v>
      </c>
      <c r="J1291" s="10" t="s">
        <v>299</v>
      </c>
      <c r="K1291" s="11">
        <v>31775</v>
      </c>
      <c r="L1291" s="8" t="s">
        <v>98</v>
      </c>
      <c r="M1291" s="12">
        <v>1887</v>
      </c>
      <c r="N1291" s="13"/>
      <c r="O1291" s="14">
        <v>11880000</v>
      </c>
      <c r="P1291" s="63">
        <f>[1]!EUROCONVERT(O1291,"ITL","EUR")</f>
        <v>6135.51</v>
      </c>
      <c r="Q1291" s="67"/>
      <c r="R1291" s="119"/>
    </row>
    <row r="1292" spans="1:18" ht="15">
      <c r="A1292" s="8" t="s">
        <v>1026</v>
      </c>
      <c r="B1292" s="8" t="s">
        <v>106</v>
      </c>
      <c r="C1292" s="8" t="s">
        <v>1008</v>
      </c>
      <c r="D1292" s="8" t="s">
        <v>344</v>
      </c>
      <c r="E1292" s="8" t="s">
        <v>283</v>
      </c>
      <c r="F1292" s="8" t="s">
        <v>108</v>
      </c>
      <c r="G1292" s="8" t="s">
        <v>111</v>
      </c>
      <c r="H1292" t="s">
        <v>846</v>
      </c>
      <c r="I1292" s="8" t="s">
        <v>85</v>
      </c>
      <c r="J1292" s="10" t="s">
        <v>299</v>
      </c>
      <c r="K1292" s="11">
        <v>31775</v>
      </c>
      <c r="L1292" s="8" t="s">
        <v>98</v>
      </c>
      <c r="M1292" s="12">
        <v>1893</v>
      </c>
      <c r="N1292" s="13"/>
      <c r="O1292" s="14">
        <v>11880000</v>
      </c>
      <c r="P1292" s="63">
        <f>[1]!EUROCONVERT(O1292,"ITL","EUR")</f>
        <v>6135.51</v>
      </c>
      <c r="Q1292" s="67"/>
      <c r="R1292" s="119"/>
    </row>
    <row r="1293" spans="1:18" ht="15">
      <c r="A1293" s="8" t="s">
        <v>1026</v>
      </c>
      <c r="B1293" s="8" t="s">
        <v>106</v>
      </c>
      <c r="C1293" s="8" t="s">
        <v>1008</v>
      </c>
      <c r="D1293" s="8" t="s">
        <v>334</v>
      </c>
      <c r="E1293" s="8" t="s">
        <v>283</v>
      </c>
      <c r="F1293" s="8" t="s">
        <v>108</v>
      </c>
      <c r="G1293" s="8" t="s">
        <v>111</v>
      </c>
      <c r="H1293" t="s">
        <v>846</v>
      </c>
      <c r="I1293" s="8" t="s">
        <v>85</v>
      </c>
      <c r="J1293" s="10" t="s">
        <v>299</v>
      </c>
      <c r="K1293" s="11">
        <v>31775</v>
      </c>
      <c r="L1293" s="8" t="s">
        <v>98</v>
      </c>
      <c r="M1293" s="12">
        <v>1869</v>
      </c>
      <c r="N1293" s="13"/>
      <c r="O1293" s="14">
        <v>10800000</v>
      </c>
      <c r="P1293" s="63">
        <f>[1]!EUROCONVERT(O1293,"ITL","EUR")</f>
        <v>5577.73</v>
      </c>
      <c r="Q1293" s="67"/>
      <c r="R1293" s="119"/>
    </row>
    <row r="1294" spans="1:18" ht="15">
      <c r="A1294" s="8" t="s">
        <v>1026</v>
      </c>
      <c r="B1294" s="8" t="s">
        <v>106</v>
      </c>
      <c r="C1294" s="8" t="s">
        <v>1008</v>
      </c>
      <c r="D1294" s="8" t="s">
        <v>315</v>
      </c>
      <c r="E1294" s="8" t="s">
        <v>283</v>
      </c>
      <c r="F1294" s="8" t="s">
        <v>108</v>
      </c>
      <c r="G1294" s="8" t="s">
        <v>111</v>
      </c>
      <c r="H1294" t="s">
        <v>846</v>
      </c>
      <c r="I1294" s="8" t="s">
        <v>85</v>
      </c>
      <c r="J1294" s="10" t="s">
        <v>299</v>
      </c>
      <c r="K1294" s="11">
        <v>31775</v>
      </c>
      <c r="L1294" s="8" t="s">
        <v>98</v>
      </c>
      <c r="M1294" s="12">
        <v>1891</v>
      </c>
      <c r="N1294" s="13"/>
      <c r="O1294" s="14">
        <v>11880000</v>
      </c>
      <c r="P1294" s="63">
        <f>[1]!EUROCONVERT(O1294,"ITL","EUR")</f>
        <v>6135.51</v>
      </c>
      <c r="Q1294" s="67"/>
      <c r="R1294" s="119"/>
    </row>
    <row r="1295" spans="1:18" ht="15">
      <c r="A1295" s="8" t="s">
        <v>1026</v>
      </c>
      <c r="B1295" s="8" t="s">
        <v>106</v>
      </c>
      <c r="C1295" s="8" t="s">
        <v>1008</v>
      </c>
      <c r="D1295" s="8" t="s">
        <v>305</v>
      </c>
      <c r="E1295" s="8" t="s">
        <v>283</v>
      </c>
      <c r="F1295" s="8" t="s">
        <v>108</v>
      </c>
      <c r="G1295" s="8" t="s">
        <v>111</v>
      </c>
      <c r="H1295" t="s">
        <v>846</v>
      </c>
      <c r="I1295" s="8" t="s">
        <v>85</v>
      </c>
      <c r="J1295" s="10" t="s">
        <v>299</v>
      </c>
      <c r="K1295" s="11">
        <v>31775</v>
      </c>
      <c r="L1295" s="8" t="s">
        <v>98</v>
      </c>
      <c r="M1295" s="12">
        <v>1890</v>
      </c>
      <c r="N1295" s="13"/>
      <c r="O1295" s="14">
        <v>11880000</v>
      </c>
      <c r="P1295" s="63">
        <f>[1]!EUROCONVERT(O1295,"ITL","EUR")</f>
        <v>6135.51</v>
      </c>
      <c r="Q1295" s="67"/>
      <c r="R1295" s="119"/>
    </row>
    <row r="1296" spans="1:18" ht="15">
      <c r="A1296" s="8" t="s">
        <v>1026</v>
      </c>
      <c r="B1296" s="8" t="s">
        <v>106</v>
      </c>
      <c r="C1296" s="8" t="s">
        <v>1008</v>
      </c>
      <c r="D1296" s="8" t="s">
        <v>343</v>
      </c>
      <c r="E1296" s="8" t="s">
        <v>283</v>
      </c>
      <c r="F1296" s="8" t="s">
        <v>108</v>
      </c>
      <c r="G1296" s="8" t="s">
        <v>111</v>
      </c>
      <c r="H1296" t="s">
        <v>846</v>
      </c>
      <c r="I1296" s="8" t="s">
        <v>85</v>
      </c>
      <c r="J1296" s="10" t="s">
        <v>299</v>
      </c>
      <c r="K1296" s="11">
        <v>31775</v>
      </c>
      <c r="L1296" s="8" t="s">
        <v>98</v>
      </c>
      <c r="M1296" s="12">
        <v>1894</v>
      </c>
      <c r="N1296" s="13"/>
      <c r="O1296" s="14">
        <v>11880000</v>
      </c>
      <c r="P1296" s="63">
        <f>[1]!EUROCONVERT(O1296,"ITL","EUR")</f>
        <v>6135.51</v>
      </c>
      <c r="Q1296" s="67"/>
      <c r="R1296" s="119"/>
    </row>
    <row r="1297" spans="1:18" ht="15">
      <c r="A1297" s="8" t="s">
        <v>1026</v>
      </c>
      <c r="B1297" s="8" t="s">
        <v>106</v>
      </c>
      <c r="C1297" s="8" t="s">
        <v>1008</v>
      </c>
      <c r="D1297" s="8" t="s">
        <v>307</v>
      </c>
      <c r="E1297" s="8" t="s">
        <v>283</v>
      </c>
      <c r="F1297" s="8" t="s">
        <v>108</v>
      </c>
      <c r="G1297" s="8" t="s">
        <v>111</v>
      </c>
      <c r="H1297" t="s">
        <v>846</v>
      </c>
      <c r="I1297" s="8" t="s">
        <v>85</v>
      </c>
      <c r="J1297" s="10" t="s">
        <v>299</v>
      </c>
      <c r="K1297" s="11">
        <v>31775</v>
      </c>
      <c r="L1297" s="8" t="s">
        <v>98</v>
      </c>
      <c r="M1297" s="12">
        <v>1888</v>
      </c>
      <c r="N1297" s="13"/>
      <c r="O1297" s="14">
        <v>11880000</v>
      </c>
      <c r="P1297" s="63">
        <f>[1]!EUROCONVERT(O1297,"ITL","EUR")</f>
        <v>6135.51</v>
      </c>
      <c r="Q1297" s="67"/>
      <c r="R1297" s="119"/>
    </row>
    <row r="1298" spans="1:18" ht="15">
      <c r="A1298" s="8" t="s">
        <v>1026</v>
      </c>
      <c r="B1298" s="8" t="s">
        <v>106</v>
      </c>
      <c r="C1298" s="8" t="s">
        <v>1008</v>
      </c>
      <c r="D1298" s="8" t="s">
        <v>340</v>
      </c>
      <c r="E1298" s="8" t="s">
        <v>283</v>
      </c>
      <c r="F1298" s="8" t="s">
        <v>108</v>
      </c>
      <c r="G1298" s="8" t="s">
        <v>111</v>
      </c>
      <c r="H1298" t="s">
        <v>846</v>
      </c>
      <c r="I1298" s="8" t="s">
        <v>85</v>
      </c>
      <c r="J1298" s="10" t="s">
        <v>299</v>
      </c>
      <c r="K1298" s="11">
        <v>31775</v>
      </c>
      <c r="L1298" s="8" t="s">
        <v>98</v>
      </c>
      <c r="M1298" s="12">
        <v>1895</v>
      </c>
      <c r="N1298" s="13"/>
      <c r="O1298" s="14">
        <v>11880000</v>
      </c>
      <c r="P1298" s="63">
        <f>[1]!EUROCONVERT(O1298,"ITL","EUR")</f>
        <v>6135.51</v>
      </c>
      <c r="Q1298" s="67"/>
      <c r="R1298" s="119"/>
    </row>
    <row r="1299" spans="1:18" ht="15">
      <c r="A1299" s="8" t="s">
        <v>1026</v>
      </c>
      <c r="B1299" s="8" t="s">
        <v>106</v>
      </c>
      <c r="C1299" s="8" t="s">
        <v>1008</v>
      </c>
      <c r="D1299" s="8" t="s">
        <v>310</v>
      </c>
      <c r="E1299" s="8" t="s">
        <v>283</v>
      </c>
      <c r="F1299" s="8" t="s">
        <v>108</v>
      </c>
      <c r="G1299" s="8" t="s">
        <v>111</v>
      </c>
      <c r="H1299" t="s">
        <v>846</v>
      </c>
      <c r="I1299" s="8" t="s">
        <v>85</v>
      </c>
      <c r="J1299" s="10" t="s">
        <v>299</v>
      </c>
      <c r="K1299" s="11">
        <v>31775</v>
      </c>
      <c r="L1299" s="8" t="s">
        <v>98</v>
      </c>
      <c r="M1299" s="12">
        <v>1886</v>
      </c>
      <c r="N1299" s="13"/>
      <c r="O1299" s="14">
        <v>11880000</v>
      </c>
      <c r="P1299" s="63">
        <f>[1]!EUROCONVERT(O1299,"ITL","EUR")</f>
        <v>6135.51</v>
      </c>
      <c r="Q1299" s="67"/>
      <c r="R1299" s="119"/>
    </row>
    <row r="1300" spans="1:18" ht="15">
      <c r="A1300" s="8" t="s">
        <v>1026</v>
      </c>
      <c r="B1300" s="8" t="s">
        <v>106</v>
      </c>
      <c r="C1300" s="8" t="s">
        <v>1008</v>
      </c>
      <c r="D1300" s="8" t="s">
        <v>334</v>
      </c>
      <c r="E1300" s="8" t="s">
        <v>283</v>
      </c>
      <c r="F1300" s="8" t="s">
        <v>108</v>
      </c>
      <c r="G1300" s="8" t="s">
        <v>111</v>
      </c>
      <c r="H1300" t="s">
        <v>846</v>
      </c>
      <c r="I1300" s="8" t="s">
        <v>85</v>
      </c>
      <c r="J1300" s="10" t="s">
        <v>299</v>
      </c>
      <c r="K1300" s="11">
        <v>31775</v>
      </c>
      <c r="L1300" s="8" t="s">
        <v>98</v>
      </c>
      <c r="M1300" s="12">
        <v>1885</v>
      </c>
      <c r="N1300" s="13"/>
      <c r="O1300" s="14">
        <v>11880000</v>
      </c>
      <c r="P1300" s="63">
        <f>[1]!EUROCONVERT(O1300,"ITL","EUR")</f>
        <v>6135.51</v>
      </c>
      <c r="Q1300" s="67"/>
      <c r="R1300" s="119"/>
    </row>
    <row r="1301" spans="1:18" ht="15">
      <c r="A1301" s="8" t="s">
        <v>1026</v>
      </c>
      <c r="B1301" s="8" t="s">
        <v>106</v>
      </c>
      <c r="C1301" s="8" t="s">
        <v>1008</v>
      </c>
      <c r="D1301" s="8" t="s">
        <v>167</v>
      </c>
      <c r="E1301" s="8" t="s">
        <v>283</v>
      </c>
      <c r="F1301" s="8" t="s">
        <v>108</v>
      </c>
      <c r="G1301" s="8" t="s">
        <v>111</v>
      </c>
      <c r="H1301" t="s">
        <v>846</v>
      </c>
      <c r="I1301" s="8" t="s">
        <v>85</v>
      </c>
      <c r="J1301" s="10" t="s">
        <v>299</v>
      </c>
      <c r="K1301" s="11">
        <v>31775</v>
      </c>
      <c r="L1301" s="8" t="s">
        <v>98</v>
      </c>
      <c r="M1301" s="12">
        <v>1874</v>
      </c>
      <c r="N1301" s="13"/>
      <c r="O1301" s="14">
        <v>10800000</v>
      </c>
      <c r="P1301" s="63">
        <f>[1]!EUROCONVERT(O1301,"ITL","EUR")</f>
        <v>5577.73</v>
      </c>
      <c r="Q1301" s="67"/>
      <c r="R1301" s="119"/>
    </row>
    <row r="1302" spans="1:18" ht="15">
      <c r="A1302" s="8" t="s">
        <v>1026</v>
      </c>
      <c r="B1302" s="8" t="s">
        <v>106</v>
      </c>
      <c r="C1302" s="8" t="s">
        <v>1008</v>
      </c>
      <c r="D1302" s="8" t="s">
        <v>163</v>
      </c>
      <c r="E1302" s="8" t="s">
        <v>283</v>
      </c>
      <c r="F1302" s="8" t="s">
        <v>108</v>
      </c>
      <c r="G1302" s="8" t="s">
        <v>111</v>
      </c>
      <c r="H1302" t="s">
        <v>846</v>
      </c>
      <c r="I1302" s="8" t="s">
        <v>85</v>
      </c>
      <c r="J1302" s="10" t="s">
        <v>299</v>
      </c>
      <c r="K1302" s="11">
        <v>31775</v>
      </c>
      <c r="L1302" s="8" t="s">
        <v>98</v>
      </c>
      <c r="M1302" s="12">
        <v>1873</v>
      </c>
      <c r="N1302" s="13"/>
      <c r="O1302" s="14">
        <v>10800000</v>
      </c>
      <c r="P1302" s="63">
        <f>[1]!EUROCONVERT(O1302,"ITL","EUR")</f>
        <v>5577.73</v>
      </c>
      <c r="Q1302" s="67"/>
      <c r="R1302" s="119"/>
    </row>
    <row r="1303" spans="1:18" ht="15">
      <c r="A1303" s="8" t="s">
        <v>1026</v>
      </c>
      <c r="B1303" s="8" t="s">
        <v>106</v>
      </c>
      <c r="C1303" s="8" t="s">
        <v>1008</v>
      </c>
      <c r="D1303" s="8" t="s">
        <v>168</v>
      </c>
      <c r="E1303" s="8" t="s">
        <v>283</v>
      </c>
      <c r="F1303" s="8" t="s">
        <v>108</v>
      </c>
      <c r="G1303" s="8" t="s">
        <v>111</v>
      </c>
      <c r="H1303" t="s">
        <v>846</v>
      </c>
      <c r="I1303" s="8" t="s">
        <v>85</v>
      </c>
      <c r="J1303" s="10" t="s">
        <v>299</v>
      </c>
      <c r="K1303" s="11">
        <v>31775</v>
      </c>
      <c r="L1303" s="8" t="s">
        <v>98</v>
      </c>
      <c r="M1303" s="12">
        <v>1872</v>
      </c>
      <c r="N1303" s="13"/>
      <c r="O1303" s="14">
        <v>10800000</v>
      </c>
      <c r="P1303" s="63">
        <f>[1]!EUROCONVERT(O1303,"ITL","EUR")</f>
        <v>5577.73</v>
      </c>
      <c r="Q1303" s="67"/>
      <c r="R1303" s="119"/>
    </row>
    <row r="1304" spans="1:18" ht="15">
      <c r="A1304" s="8" t="s">
        <v>1026</v>
      </c>
      <c r="B1304" s="8" t="s">
        <v>106</v>
      </c>
      <c r="C1304" s="8" t="s">
        <v>1008</v>
      </c>
      <c r="D1304" s="8" t="s">
        <v>337</v>
      </c>
      <c r="E1304" s="8" t="s">
        <v>283</v>
      </c>
      <c r="F1304" s="8" t="s">
        <v>108</v>
      </c>
      <c r="G1304" s="8" t="s">
        <v>111</v>
      </c>
      <c r="H1304" t="s">
        <v>846</v>
      </c>
      <c r="I1304" s="8" t="s">
        <v>85</v>
      </c>
      <c r="J1304" s="10" t="s">
        <v>299</v>
      </c>
      <c r="K1304" s="11">
        <v>31775</v>
      </c>
      <c r="L1304" s="8" t="s">
        <v>98</v>
      </c>
      <c r="M1304" s="12">
        <v>1871</v>
      </c>
      <c r="N1304" s="13"/>
      <c r="O1304" s="14">
        <v>10800000</v>
      </c>
      <c r="P1304" s="63">
        <f>[1]!EUROCONVERT(O1304,"ITL","EUR")</f>
        <v>5577.73</v>
      </c>
      <c r="Q1304" s="67"/>
      <c r="R1304" s="119"/>
    </row>
    <row r="1305" spans="1:18" ht="15">
      <c r="A1305" s="8" t="s">
        <v>1026</v>
      </c>
      <c r="B1305" s="8" t="s">
        <v>106</v>
      </c>
      <c r="C1305" s="8" t="s">
        <v>1008</v>
      </c>
      <c r="D1305" s="8" t="s">
        <v>310</v>
      </c>
      <c r="E1305" s="8" t="s">
        <v>283</v>
      </c>
      <c r="F1305" s="8" t="s">
        <v>108</v>
      </c>
      <c r="G1305" s="8" t="s">
        <v>111</v>
      </c>
      <c r="H1305" t="s">
        <v>846</v>
      </c>
      <c r="I1305" s="8" t="s">
        <v>85</v>
      </c>
      <c r="J1305" s="10" t="s">
        <v>299</v>
      </c>
      <c r="K1305" s="11">
        <v>31775</v>
      </c>
      <c r="L1305" s="8" t="s">
        <v>98</v>
      </c>
      <c r="M1305" s="12">
        <v>1870</v>
      </c>
      <c r="N1305" s="13"/>
      <c r="O1305" s="14">
        <v>10800000</v>
      </c>
      <c r="P1305" s="63">
        <f>[1]!EUROCONVERT(O1305,"ITL","EUR")</f>
        <v>5577.73</v>
      </c>
      <c r="Q1305" s="67"/>
      <c r="R1305" s="119"/>
    </row>
    <row r="1306" spans="1:18" ht="15">
      <c r="A1306" s="8" t="s">
        <v>1026</v>
      </c>
      <c r="B1306" s="8" t="s">
        <v>106</v>
      </c>
      <c r="C1306" s="8" t="s">
        <v>1008</v>
      </c>
      <c r="D1306" s="8" t="s">
        <v>313</v>
      </c>
      <c r="E1306" s="8" t="s">
        <v>283</v>
      </c>
      <c r="F1306" s="8" t="s">
        <v>108</v>
      </c>
      <c r="G1306" s="8" t="s">
        <v>111</v>
      </c>
      <c r="H1306" t="s">
        <v>846</v>
      </c>
      <c r="I1306" s="8" t="s">
        <v>85</v>
      </c>
      <c r="J1306" s="10" t="s">
        <v>299</v>
      </c>
      <c r="K1306" s="11">
        <v>31775</v>
      </c>
      <c r="L1306" s="8" t="s">
        <v>98</v>
      </c>
      <c r="M1306" s="12">
        <v>1889</v>
      </c>
      <c r="N1306" s="13"/>
      <c r="O1306" s="14">
        <v>11880000</v>
      </c>
      <c r="P1306" s="63">
        <f>[1]!EUROCONVERT(O1306,"ITL","EUR")</f>
        <v>6135.51</v>
      </c>
      <c r="Q1306" s="67"/>
      <c r="R1306" s="119"/>
    </row>
    <row r="1307" spans="1:18" ht="15">
      <c r="A1307" s="8" t="s">
        <v>1026</v>
      </c>
      <c r="B1307" s="8" t="s">
        <v>106</v>
      </c>
      <c r="C1307" s="8" t="s">
        <v>1008</v>
      </c>
      <c r="D1307" s="8" t="s">
        <v>171</v>
      </c>
      <c r="E1307" s="8" t="s">
        <v>283</v>
      </c>
      <c r="F1307" s="8" t="s">
        <v>108</v>
      </c>
      <c r="G1307" s="8" t="s">
        <v>111</v>
      </c>
      <c r="H1307" t="s">
        <v>846</v>
      </c>
      <c r="I1307" s="8" t="s">
        <v>85</v>
      </c>
      <c r="J1307" s="10" t="s">
        <v>299</v>
      </c>
      <c r="K1307" s="11">
        <v>31775</v>
      </c>
      <c r="L1307" s="8" t="s">
        <v>98</v>
      </c>
      <c r="M1307" s="12">
        <v>1905</v>
      </c>
      <c r="N1307" s="13"/>
      <c r="O1307" s="14">
        <v>9720000</v>
      </c>
      <c r="P1307" s="63">
        <f>[1]!EUROCONVERT(O1307,"ITL","EUR")</f>
        <v>5019.96</v>
      </c>
      <c r="Q1307" s="67"/>
      <c r="R1307" s="119"/>
    </row>
    <row r="1308" spans="1:18" ht="15">
      <c r="A1308" s="8" t="s">
        <v>1026</v>
      </c>
      <c r="B1308" s="8" t="s">
        <v>106</v>
      </c>
      <c r="C1308" s="8" t="s">
        <v>1008</v>
      </c>
      <c r="D1308" s="8" t="s">
        <v>309</v>
      </c>
      <c r="E1308" s="8" t="s">
        <v>283</v>
      </c>
      <c r="F1308" s="8" t="s">
        <v>108</v>
      </c>
      <c r="G1308" s="8" t="s">
        <v>111</v>
      </c>
      <c r="H1308" t="s">
        <v>846</v>
      </c>
      <c r="I1308" s="8" t="s">
        <v>85</v>
      </c>
      <c r="J1308" s="10" t="s">
        <v>299</v>
      </c>
      <c r="K1308" s="11">
        <v>31775</v>
      </c>
      <c r="L1308" s="8" t="s">
        <v>98</v>
      </c>
      <c r="M1308" s="12">
        <v>1838</v>
      </c>
      <c r="N1308" s="13"/>
      <c r="O1308" s="14">
        <v>11880000</v>
      </c>
      <c r="P1308" s="63">
        <f>[1]!EUROCONVERT(O1308,"ITL","EUR")</f>
        <v>6135.51</v>
      </c>
      <c r="Q1308" s="67"/>
      <c r="R1308" s="119"/>
    </row>
    <row r="1309" spans="1:18" ht="15">
      <c r="A1309" s="8" t="s">
        <v>1026</v>
      </c>
      <c r="B1309" s="8" t="s">
        <v>106</v>
      </c>
      <c r="C1309" s="8" t="s">
        <v>1008</v>
      </c>
      <c r="D1309" s="8" t="s">
        <v>142</v>
      </c>
      <c r="E1309" s="8" t="s">
        <v>283</v>
      </c>
      <c r="F1309" s="8" t="s">
        <v>108</v>
      </c>
      <c r="G1309" s="8" t="s">
        <v>111</v>
      </c>
      <c r="H1309" t="s">
        <v>846</v>
      </c>
      <c r="I1309" s="8" t="s">
        <v>85</v>
      </c>
      <c r="J1309" s="10" t="s">
        <v>299</v>
      </c>
      <c r="K1309" s="11">
        <v>31775</v>
      </c>
      <c r="L1309" s="8" t="s">
        <v>98</v>
      </c>
      <c r="M1309" s="12">
        <v>1817</v>
      </c>
      <c r="N1309" s="13"/>
      <c r="O1309" s="14">
        <v>10800000</v>
      </c>
      <c r="P1309" s="63">
        <f>[1]!EUROCONVERT(O1309,"ITL","EUR")</f>
        <v>5577.73</v>
      </c>
      <c r="Q1309" s="67"/>
      <c r="R1309" s="119"/>
    </row>
    <row r="1310" spans="1:18" ht="15">
      <c r="A1310" s="8" t="s">
        <v>1026</v>
      </c>
      <c r="B1310" s="8" t="s">
        <v>106</v>
      </c>
      <c r="C1310" s="8" t="s">
        <v>1008</v>
      </c>
      <c r="D1310" s="8" t="s">
        <v>165</v>
      </c>
      <c r="E1310" s="8" t="s">
        <v>283</v>
      </c>
      <c r="F1310" s="8" t="s">
        <v>108</v>
      </c>
      <c r="G1310" s="8" t="s">
        <v>111</v>
      </c>
      <c r="H1310" t="s">
        <v>846</v>
      </c>
      <c r="I1310" s="8" t="s">
        <v>85</v>
      </c>
      <c r="J1310" s="10" t="s">
        <v>299</v>
      </c>
      <c r="K1310" s="11">
        <v>31775</v>
      </c>
      <c r="L1310" s="8" t="s">
        <v>98</v>
      </c>
      <c r="M1310" s="12">
        <v>1909</v>
      </c>
      <c r="N1310" s="13"/>
      <c r="O1310" s="14">
        <v>9720000</v>
      </c>
      <c r="P1310" s="63">
        <f>[1]!EUROCONVERT(O1310,"ITL","EUR")</f>
        <v>5019.96</v>
      </c>
      <c r="Q1310" s="67"/>
      <c r="R1310" s="119"/>
    </row>
    <row r="1311" spans="1:18" ht="15">
      <c r="A1311" s="8" t="s">
        <v>1026</v>
      </c>
      <c r="B1311" s="8" t="s">
        <v>106</v>
      </c>
      <c r="C1311" s="8" t="s">
        <v>1008</v>
      </c>
      <c r="D1311" s="8" t="s">
        <v>172</v>
      </c>
      <c r="E1311" s="8" t="s">
        <v>283</v>
      </c>
      <c r="F1311" s="8" t="s">
        <v>108</v>
      </c>
      <c r="G1311" s="8" t="s">
        <v>111</v>
      </c>
      <c r="H1311" t="s">
        <v>846</v>
      </c>
      <c r="I1311" s="8" t="s">
        <v>85</v>
      </c>
      <c r="J1311" s="10" t="s">
        <v>299</v>
      </c>
      <c r="K1311" s="11">
        <v>31775</v>
      </c>
      <c r="L1311" s="8" t="s">
        <v>98</v>
      </c>
      <c r="M1311" s="12">
        <v>1908</v>
      </c>
      <c r="N1311" s="13"/>
      <c r="O1311" s="14">
        <v>9720000</v>
      </c>
      <c r="P1311" s="63">
        <f>[1]!EUROCONVERT(O1311,"ITL","EUR")</f>
        <v>5019.96</v>
      </c>
      <c r="Q1311" s="67"/>
      <c r="R1311" s="119"/>
    </row>
    <row r="1312" spans="1:18" ht="15">
      <c r="A1312" s="8" t="s">
        <v>1026</v>
      </c>
      <c r="B1312" s="8" t="s">
        <v>106</v>
      </c>
      <c r="C1312" s="8" t="s">
        <v>1008</v>
      </c>
      <c r="D1312" s="8" t="s">
        <v>335</v>
      </c>
      <c r="E1312" s="8" t="s">
        <v>283</v>
      </c>
      <c r="F1312" s="8" t="s">
        <v>108</v>
      </c>
      <c r="G1312" s="8" t="s">
        <v>111</v>
      </c>
      <c r="H1312" t="s">
        <v>846</v>
      </c>
      <c r="I1312" s="8" t="s">
        <v>85</v>
      </c>
      <c r="J1312" s="10" t="s">
        <v>299</v>
      </c>
      <c r="K1312" s="11">
        <v>31775</v>
      </c>
      <c r="L1312" s="8" t="s">
        <v>98</v>
      </c>
      <c r="M1312" s="12">
        <v>1892</v>
      </c>
      <c r="N1312" s="13"/>
      <c r="O1312" s="14">
        <v>11880000</v>
      </c>
      <c r="P1312" s="63">
        <f>[1]!EUROCONVERT(O1312,"ITL","EUR")</f>
        <v>6135.51</v>
      </c>
      <c r="Q1312" s="67"/>
      <c r="R1312" s="119"/>
    </row>
    <row r="1313" spans="1:18" ht="15">
      <c r="A1313" s="8" t="s">
        <v>1026</v>
      </c>
      <c r="B1313" s="8" t="s">
        <v>106</v>
      </c>
      <c r="C1313" s="8" t="s">
        <v>1008</v>
      </c>
      <c r="D1313" s="8" t="s">
        <v>170</v>
      </c>
      <c r="E1313" s="8" t="s">
        <v>283</v>
      </c>
      <c r="F1313" s="8" t="s">
        <v>108</v>
      </c>
      <c r="G1313" s="8" t="s">
        <v>111</v>
      </c>
      <c r="H1313" t="s">
        <v>846</v>
      </c>
      <c r="I1313" s="8" t="s">
        <v>85</v>
      </c>
      <c r="J1313" s="10" t="s">
        <v>299</v>
      </c>
      <c r="K1313" s="11">
        <v>31775</v>
      </c>
      <c r="L1313" s="8" t="s">
        <v>98</v>
      </c>
      <c r="M1313" s="12">
        <v>1906</v>
      </c>
      <c r="N1313" s="13"/>
      <c r="O1313" s="14">
        <v>9720000</v>
      </c>
      <c r="P1313" s="63">
        <f>[1]!EUROCONVERT(O1313,"ITL","EUR")</f>
        <v>5019.96</v>
      </c>
      <c r="Q1313" s="67"/>
      <c r="R1313" s="119"/>
    </row>
    <row r="1314" spans="1:18" ht="15">
      <c r="A1314" s="8" t="s">
        <v>1026</v>
      </c>
      <c r="B1314" s="8" t="s">
        <v>106</v>
      </c>
      <c r="C1314" s="8" t="s">
        <v>1008</v>
      </c>
      <c r="D1314" s="8" t="s">
        <v>342</v>
      </c>
      <c r="E1314" s="8" t="s">
        <v>283</v>
      </c>
      <c r="F1314" s="8" t="s">
        <v>108</v>
      </c>
      <c r="G1314" s="8" t="s">
        <v>111</v>
      </c>
      <c r="H1314" t="s">
        <v>846</v>
      </c>
      <c r="I1314" s="8" t="s">
        <v>85</v>
      </c>
      <c r="J1314" s="10" t="s">
        <v>299</v>
      </c>
      <c r="K1314" s="11">
        <v>31775</v>
      </c>
      <c r="L1314" s="8" t="s">
        <v>98</v>
      </c>
      <c r="M1314" s="12">
        <v>1897</v>
      </c>
      <c r="N1314" s="13"/>
      <c r="O1314" s="14">
        <v>11880000</v>
      </c>
      <c r="P1314" s="63">
        <f>[1]!EUROCONVERT(O1314,"ITL","EUR")</f>
        <v>6135.51</v>
      </c>
      <c r="Q1314" s="67"/>
      <c r="R1314" s="119"/>
    </row>
    <row r="1315" spans="1:18" ht="15">
      <c r="A1315" s="8" t="s">
        <v>1026</v>
      </c>
      <c r="B1315" s="8" t="s">
        <v>106</v>
      </c>
      <c r="C1315" s="8" t="s">
        <v>1008</v>
      </c>
      <c r="D1315" s="8" t="s">
        <v>311</v>
      </c>
      <c r="E1315" s="8" t="s">
        <v>283</v>
      </c>
      <c r="F1315" s="8" t="s">
        <v>108</v>
      </c>
      <c r="G1315" s="8" t="s">
        <v>111</v>
      </c>
      <c r="H1315" t="s">
        <v>846</v>
      </c>
      <c r="I1315" s="8" t="s">
        <v>85</v>
      </c>
      <c r="J1315" s="10" t="s">
        <v>299</v>
      </c>
      <c r="K1315" s="11">
        <v>31775</v>
      </c>
      <c r="L1315" s="8" t="s">
        <v>98</v>
      </c>
      <c r="M1315" s="12">
        <v>1904</v>
      </c>
      <c r="N1315" s="13"/>
      <c r="O1315" s="14">
        <v>9720000</v>
      </c>
      <c r="P1315" s="63">
        <f>[1]!EUROCONVERT(O1315,"ITL","EUR")</f>
        <v>5019.96</v>
      </c>
      <c r="Q1315" s="67"/>
      <c r="R1315" s="119"/>
    </row>
    <row r="1316" spans="1:18" ht="15">
      <c r="A1316" s="8" t="s">
        <v>1026</v>
      </c>
      <c r="B1316" s="8" t="s">
        <v>106</v>
      </c>
      <c r="C1316" s="8" t="s">
        <v>1008</v>
      </c>
      <c r="D1316" s="8" t="s">
        <v>349</v>
      </c>
      <c r="E1316" s="8" t="s">
        <v>283</v>
      </c>
      <c r="F1316" s="8" t="s">
        <v>108</v>
      </c>
      <c r="G1316" s="8" t="s">
        <v>111</v>
      </c>
      <c r="H1316" t="s">
        <v>846</v>
      </c>
      <c r="I1316" s="8" t="s">
        <v>85</v>
      </c>
      <c r="J1316" s="10" t="s">
        <v>299</v>
      </c>
      <c r="K1316" s="11">
        <v>31775</v>
      </c>
      <c r="L1316" s="8" t="s">
        <v>98</v>
      </c>
      <c r="M1316" s="12">
        <v>1903</v>
      </c>
      <c r="N1316" s="13"/>
      <c r="O1316" s="14">
        <v>9720000</v>
      </c>
      <c r="P1316" s="63">
        <f>[1]!EUROCONVERT(O1316,"ITL","EUR")</f>
        <v>5019.96</v>
      </c>
      <c r="Q1316" s="67"/>
      <c r="R1316" s="119"/>
    </row>
    <row r="1317" spans="1:18" ht="15">
      <c r="A1317" s="8" t="s">
        <v>1026</v>
      </c>
      <c r="B1317" s="8" t="s">
        <v>106</v>
      </c>
      <c r="C1317" s="8" t="s">
        <v>1008</v>
      </c>
      <c r="D1317" s="8" t="s">
        <v>348</v>
      </c>
      <c r="E1317" s="8" t="s">
        <v>283</v>
      </c>
      <c r="F1317" s="8" t="s">
        <v>108</v>
      </c>
      <c r="G1317" s="8" t="s">
        <v>111</v>
      </c>
      <c r="H1317" t="s">
        <v>846</v>
      </c>
      <c r="I1317" s="8" t="s">
        <v>85</v>
      </c>
      <c r="J1317" s="10" t="s">
        <v>299</v>
      </c>
      <c r="K1317" s="11">
        <v>31775</v>
      </c>
      <c r="L1317" s="8" t="s">
        <v>98</v>
      </c>
      <c r="M1317" s="12">
        <v>1902</v>
      </c>
      <c r="N1317" s="13"/>
      <c r="O1317" s="14">
        <v>9720000</v>
      </c>
      <c r="P1317" s="63">
        <f>[1]!EUROCONVERT(O1317,"ITL","EUR")</f>
        <v>5019.96</v>
      </c>
      <c r="Q1317" s="67"/>
      <c r="R1317" s="119"/>
    </row>
    <row r="1318" spans="1:18" ht="15">
      <c r="A1318" s="8" t="s">
        <v>1026</v>
      </c>
      <c r="B1318" s="8" t="s">
        <v>106</v>
      </c>
      <c r="C1318" s="8" t="s">
        <v>1008</v>
      </c>
      <c r="D1318" s="8" t="s">
        <v>347</v>
      </c>
      <c r="E1318" s="8" t="s">
        <v>283</v>
      </c>
      <c r="F1318" s="8" t="s">
        <v>108</v>
      </c>
      <c r="G1318" s="8" t="s">
        <v>111</v>
      </c>
      <c r="H1318" t="s">
        <v>846</v>
      </c>
      <c r="I1318" s="8" t="s">
        <v>85</v>
      </c>
      <c r="J1318" s="10" t="s">
        <v>299</v>
      </c>
      <c r="K1318" s="11">
        <v>31775</v>
      </c>
      <c r="L1318" s="8" t="s">
        <v>98</v>
      </c>
      <c r="M1318" s="12">
        <v>1901</v>
      </c>
      <c r="N1318" s="13"/>
      <c r="O1318" s="14">
        <v>9720000</v>
      </c>
      <c r="P1318" s="63">
        <f>[1]!EUROCONVERT(O1318,"ITL","EUR")</f>
        <v>5019.96</v>
      </c>
      <c r="Q1318" s="67"/>
      <c r="R1318" s="119"/>
    </row>
    <row r="1319" spans="1:18" ht="15">
      <c r="A1319" s="8" t="s">
        <v>1026</v>
      </c>
      <c r="B1319" s="8" t="s">
        <v>106</v>
      </c>
      <c r="C1319" s="8" t="s">
        <v>1008</v>
      </c>
      <c r="D1319" s="8" t="s">
        <v>346</v>
      </c>
      <c r="E1319" s="8" t="s">
        <v>283</v>
      </c>
      <c r="F1319" s="8" t="s">
        <v>108</v>
      </c>
      <c r="G1319" s="8" t="s">
        <v>111</v>
      </c>
      <c r="H1319" t="s">
        <v>846</v>
      </c>
      <c r="I1319" s="8" t="s">
        <v>85</v>
      </c>
      <c r="J1319" s="10" t="s">
        <v>299</v>
      </c>
      <c r="K1319" s="11">
        <v>31775</v>
      </c>
      <c r="L1319" s="8" t="s">
        <v>98</v>
      </c>
      <c r="M1319" s="12">
        <v>1900</v>
      </c>
      <c r="N1319" s="13"/>
      <c r="O1319" s="14">
        <v>9720000</v>
      </c>
      <c r="P1319" s="63">
        <f>[1]!EUROCONVERT(O1319,"ITL","EUR")</f>
        <v>5019.96</v>
      </c>
      <c r="Q1319" s="67"/>
      <c r="R1319" s="119"/>
    </row>
    <row r="1320" spans="1:18" ht="15">
      <c r="A1320" s="8" t="s">
        <v>1026</v>
      </c>
      <c r="B1320" s="8" t="s">
        <v>106</v>
      </c>
      <c r="C1320" s="8" t="s">
        <v>1008</v>
      </c>
      <c r="D1320" s="8" t="s">
        <v>345</v>
      </c>
      <c r="E1320" s="8" t="s">
        <v>283</v>
      </c>
      <c r="F1320" s="8" t="s">
        <v>108</v>
      </c>
      <c r="G1320" s="8" t="s">
        <v>111</v>
      </c>
      <c r="H1320" t="s">
        <v>846</v>
      </c>
      <c r="I1320" s="8" t="s">
        <v>85</v>
      </c>
      <c r="J1320" s="10" t="s">
        <v>299</v>
      </c>
      <c r="K1320" s="11">
        <v>31775</v>
      </c>
      <c r="L1320" s="8" t="s">
        <v>98</v>
      </c>
      <c r="M1320" s="12">
        <v>1899</v>
      </c>
      <c r="N1320" s="13"/>
      <c r="O1320" s="14">
        <v>9720000</v>
      </c>
      <c r="P1320" s="63">
        <f>[1]!EUROCONVERT(O1320,"ITL","EUR")</f>
        <v>5019.96</v>
      </c>
      <c r="Q1320" s="67"/>
      <c r="R1320" s="119"/>
    </row>
    <row r="1321" spans="1:18" ht="15">
      <c r="A1321" s="8" t="s">
        <v>1026</v>
      </c>
      <c r="B1321" s="8" t="s">
        <v>106</v>
      </c>
      <c r="C1321" s="8" t="s">
        <v>1008</v>
      </c>
      <c r="D1321" s="8" t="s">
        <v>353</v>
      </c>
      <c r="E1321" s="8" t="s">
        <v>283</v>
      </c>
      <c r="F1321" s="8" t="s">
        <v>108</v>
      </c>
      <c r="G1321" s="8" t="s">
        <v>111</v>
      </c>
      <c r="H1321" t="s">
        <v>846</v>
      </c>
      <c r="I1321" s="8" t="s">
        <v>85</v>
      </c>
      <c r="J1321" s="10" t="s">
        <v>299</v>
      </c>
      <c r="K1321" s="11">
        <v>31775</v>
      </c>
      <c r="L1321" s="8" t="s">
        <v>98</v>
      </c>
      <c r="M1321" s="12">
        <v>1898</v>
      </c>
      <c r="N1321" s="13"/>
      <c r="O1321" s="14">
        <v>11880000</v>
      </c>
      <c r="P1321" s="63">
        <f>[1]!EUROCONVERT(O1321,"ITL","EUR")</f>
        <v>6135.51</v>
      </c>
      <c r="Q1321" s="67"/>
      <c r="R1321" s="119"/>
    </row>
    <row r="1322" spans="1:18" ht="15">
      <c r="A1322" s="8" t="s">
        <v>1026</v>
      </c>
      <c r="B1322" s="8" t="s">
        <v>106</v>
      </c>
      <c r="C1322" s="8" t="s">
        <v>1008</v>
      </c>
      <c r="D1322" s="8" t="s">
        <v>173</v>
      </c>
      <c r="E1322" s="8" t="s">
        <v>283</v>
      </c>
      <c r="F1322" s="8" t="s">
        <v>108</v>
      </c>
      <c r="G1322" s="8" t="s">
        <v>111</v>
      </c>
      <c r="H1322" t="s">
        <v>846</v>
      </c>
      <c r="I1322" s="8" t="s">
        <v>85</v>
      </c>
      <c r="J1322" s="10" t="s">
        <v>299</v>
      </c>
      <c r="K1322" s="11">
        <v>31775</v>
      </c>
      <c r="L1322" s="8" t="s">
        <v>98</v>
      </c>
      <c r="M1322" s="12">
        <v>1907</v>
      </c>
      <c r="N1322" s="13"/>
      <c r="O1322" s="14">
        <v>9720000</v>
      </c>
      <c r="P1322" s="63">
        <f>[1]!EUROCONVERT(O1322,"ITL","EUR")</f>
        <v>5019.96</v>
      </c>
      <c r="Q1322" s="67"/>
      <c r="R1322" s="119"/>
    </row>
    <row r="1323" spans="1:18" ht="15">
      <c r="A1323" s="8" t="s">
        <v>1026</v>
      </c>
      <c r="B1323" s="8" t="s">
        <v>106</v>
      </c>
      <c r="C1323" s="8" t="s">
        <v>1008</v>
      </c>
      <c r="D1323" s="8" t="s">
        <v>155</v>
      </c>
      <c r="E1323" s="8" t="s">
        <v>283</v>
      </c>
      <c r="F1323" s="8" t="s">
        <v>108</v>
      </c>
      <c r="G1323" s="8" t="s">
        <v>111</v>
      </c>
      <c r="H1323" t="s">
        <v>846</v>
      </c>
      <c r="I1323" s="8" t="s">
        <v>85</v>
      </c>
      <c r="J1323" s="10" t="s">
        <v>299</v>
      </c>
      <c r="K1323" s="11">
        <v>31775</v>
      </c>
      <c r="L1323" s="8" t="s">
        <v>98</v>
      </c>
      <c r="M1323" s="12">
        <v>1845</v>
      </c>
      <c r="N1323" s="13"/>
      <c r="O1323" s="14">
        <v>11880000</v>
      </c>
      <c r="P1323" s="63">
        <f>[1]!EUROCONVERT(O1323,"ITL","EUR")</f>
        <v>6135.51</v>
      </c>
      <c r="Q1323" s="67"/>
      <c r="R1323" s="119"/>
    </row>
    <row r="1324" spans="1:18" ht="15">
      <c r="A1324" s="8" t="s">
        <v>1026</v>
      </c>
      <c r="B1324" s="8" t="s">
        <v>106</v>
      </c>
      <c r="C1324" s="8" t="s">
        <v>1008</v>
      </c>
      <c r="D1324" s="8" t="s">
        <v>338</v>
      </c>
      <c r="E1324" s="8" t="s">
        <v>283</v>
      </c>
      <c r="F1324" s="8" t="s">
        <v>108</v>
      </c>
      <c r="G1324" s="8" t="s">
        <v>111</v>
      </c>
      <c r="H1324" t="s">
        <v>846</v>
      </c>
      <c r="I1324" s="8" t="s">
        <v>85</v>
      </c>
      <c r="J1324" s="10" t="s">
        <v>299</v>
      </c>
      <c r="K1324" s="11">
        <v>31775</v>
      </c>
      <c r="L1324" s="8" t="s">
        <v>98</v>
      </c>
      <c r="M1324" s="12">
        <v>1852</v>
      </c>
      <c r="N1324" s="13"/>
      <c r="O1324" s="14">
        <v>10800000</v>
      </c>
      <c r="P1324" s="63">
        <f>[1]!EUROCONVERT(O1324,"ITL","EUR")</f>
        <v>5577.73</v>
      </c>
      <c r="Q1324" s="67"/>
      <c r="R1324" s="119"/>
    </row>
    <row r="1325" spans="1:18" ht="15">
      <c r="A1325" s="8" t="s">
        <v>1026</v>
      </c>
      <c r="B1325" s="8" t="s">
        <v>106</v>
      </c>
      <c r="C1325" s="8" t="s">
        <v>1008</v>
      </c>
      <c r="D1325" s="8" t="s">
        <v>329</v>
      </c>
      <c r="E1325" s="8" t="s">
        <v>283</v>
      </c>
      <c r="F1325" s="8" t="s">
        <v>108</v>
      </c>
      <c r="G1325" s="8" t="s">
        <v>111</v>
      </c>
      <c r="H1325" t="s">
        <v>846</v>
      </c>
      <c r="I1325" s="8" t="s">
        <v>85</v>
      </c>
      <c r="J1325" s="10" t="s">
        <v>299</v>
      </c>
      <c r="K1325" s="11">
        <v>31775</v>
      </c>
      <c r="L1325" s="8" t="s">
        <v>98</v>
      </c>
      <c r="M1325" s="12">
        <v>1851</v>
      </c>
      <c r="N1325" s="13"/>
      <c r="O1325" s="14">
        <v>10800000</v>
      </c>
      <c r="P1325" s="63">
        <f>[1]!EUROCONVERT(O1325,"ITL","EUR")</f>
        <v>5577.73</v>
      </c>
      <c r="Q1325" s="67"/>
      <c r="R1325" s="119"/>
    </row>
    <row r="1326" spans="1:18" ht="15">
      <c r="A1326" s="8" t="s">
        <v>1026</v>
      </c>
      <c r="B1326" s="8" t="s">
        <v>106</v>
      </c>
      <c r="C1326" s="8" t="s">
        <v>1008</v>
      </c>
      <c r="D1326" s="8" t="s">
        <v>328</v>
      </c>
      <c r="E1326" s="8" t="s">
        <v>283</v>
      </c>
      <c r="F1326" s="8" t="s">
        <v>108</v>
      </c>
      <c r="G1326" s="8" t="s">
        <v>111</v>
      </c>
      <c r="H1326" t="s">
        <v>846</v>
      </c>
      <c r="I1326" s="8" t="s">
        <v>85</v>
      </c>
      <c r="J1326" s="10" t="s">
        <v>299</v>
      </c>
      <c r="K1326" s="11">
        <v>31775</v>
      </c>
      <c r="L1326" s="8" t="s">
        <v>98</v>
      </c>
      <c r="M1326" s="12">
        <v>1850</v>
      </c>
      <c r="N1326" s="13"/>
      <c r="O1326" s="14">
        <v>10800000</v>
      </c>
      <c r="P1326" s="63">
        <f>[1]!EUROCONVERT(O1326,"ITL","EUR")</f>
        <v>5577.73</v>
      </c>
      <c r="Q1326" s="67"/>
      <c r="R1326" s="119"/>
    </row>
    <row r="1327" spans="1:18" ht="15">
      <c r="A1327" s="8" t="s">
        <v>1026</v>
      </c>
      <c r="B1327" s="8" t="s">
        <v>106</v>
      </c>
      <c r="C1327" s="8" t="s">
        <v>1008</v>
      </c>
      <c r="D1327" s="8" t="s">
        <v>320</v>
      </c>
      <c r="E1327" s="8" t="s">
        <v>283</v>
      </c>
      <c r="F1327" s="8" t="s">
        <v>108</v>
      </c>
      <c r="G1327" s="8" t="s">
        <v>111</v>
      </c>
      <c r="H1327" t="s">
        <v>846</v>
      </c>
      <c r="I1327" s="8" t="s">
        <v>85</v>
      </c>
      <c r="J1327" s="10" t="s">
        <v>299</v>
      </c>
      <c r="K1327" s="11">
        <v>31775</v>
      </c>
      <c r="L1327" s="8" t="s">
        <v>98</v>
      </c>
      <c r="M1327" s="12">
        <v>1849</v>
      </c>
      <c r="N1327" s="13"/>
      <c r="O1327" s="14">
        <v>10800000</v>
      </c>
      <c r="P1327" s="63">
        <f>[1]!EUROCONVERT(O1327,"ITL","EUR")</f>
        <v>5577.73</v>
      </c>
      <c r="Q1327" s="67"/>
      <c r="R1327" s="119"/>
    </row>
    <row r="1328" spans="1:18" ht="15">
      <c r="A1328" s="8" t="s">
        <v>1026</v>
      </c>
      <c r="B1328" s="8" t="s">
        <v>106</v>
      </c>
      <c r="C1328" s="8" t="s">
        <v>1008</v>
      </c>
      <c r="D1328" s="8" t="s">
        <v>330</v>
      </c>
      <c r="E1328" s="8" t="s">
        <v>283</v>
      </c>
      <c r="F1328" s="8" t="s">
        <v>108</v>
      </c>
      <c r="G1328" s="8" t="s">
        <v>111</v>
      </c>
      <c r="H1328" t="s">
        <v>846</v>
      </c>
      <c r="I1328" s="8" t="s">
        <v>85</v>
      </c>
      <c r="J1328" s="10" t="s">
        <v>299</v>
      </c>
      <c r="K1328" s="11">
        <v>31775</v>
      </c>
      <c r="L1328" s="8" t="s">
        <v>98</v>
      </c>
      <c r="M1328" s="12">
        <v>1853</v>
      </c>
      <c r="N1328" s="13"/>
      <c r="O1328" s="14">
        <v>10800000</v>
      </c>
      <c r="P1328" s="63">
        <f>[1]!EUROCONVERT(O1328,"ITL","EUR")</f>
        <v>5577.73</v>
      </c>
      <c r="Q1328" s="67"/>
      <c r="R1328" s="119"/>
    </row>
    <row r="1329" spans="1:18" ht="15">
      <c r="A1329" s="8" t="s">
        <v>1026</v>
      </c>
      <c r="B1329" s="8" t="s">
        <v>106</v>
      </c>
      <c r="C1329" s="8" t="s">
        <v>1008</v>
      </c>
      <c r="D1329" s="8" t="s">
        <v>174</v>
      </c>
      <c r="E1329" s="8" t="s">
        <v>283</v>
      </c>
      <c r="F1329" s="8" t="s">
        <v>108</v>
      </c>
      <c r="G1329" s="8" t="s">
        <v>111</v>
      </c>
      <c r="H1329" t="s">
        <v>846</v>
      </c>
      <c r="I1329" s="8" t="s">
        <v>85</v>
      </c>
      <c r="J1329" s="10" t="s">
        <v>299</v>
      </c>
      <c r="K1329" s="11">
        <v>31775</v>
      </c>
      <c r="L1329" s="8" t="s">
        <v>98</v>
      </c>
      <c r="M1329" s="12">
        <v>1840</v>
      </c>
      <c r="N1329" s="13"/>
      <c r="O1329" s="14">
        <v>9720000</v>
      </c>
      <c r="P1329" s="63">
        <f>[1]!EUROCONVERT(O1329,"ITL","EUR")</f>
        <v>5019.96</v>
      </c>
      <c r="Q1329" s="67"/>
      <c r="R1329" s="119"/>
    </row>
    <row r="1330" spans="1:18" ht="15">
      <c r="A1330" s="8" t="s">
        <v>1026</v>
      </c>
      <c r="B1330" s="8" t="s">
        <v>106</v>
      </c>
      <c r="C1330" s="8" t="s">
        <v>1008</v>
      </c>
      <c r="D1330" s="8" t="s">
        <v>148</v>
      </c>
      <c r="E1330" s="8" t="s">
        <v>283</v>
      </c>
      <c r="F1330" s="8" t="s">
        <v>108</v>
      </c>
      <c r="G1330" s="8" t="s">
        <v>111</v>
      </c>
      <c r="H1330" t="s">
        <v>846</v>
      </c>
      <c r="I1330" s="8" t="s">
        <v>85</v>
      </c>
      <c r="J1330" s="10" t="s">
        <v>299</v>
      </c>
      <c r="K1330" s="11">
        <v>31775</v>
      </c>
      <c r="L1330" s="8" t="s">
        <v>98</v>
      </c>
      <c r="M1330" s="12">
        <v>1848</v>
      </c>
      <c r="N1330" s="13"/>
      <c r="O1330" s="14">
        <v>9720000</v>
      </c>
      <c r="P1330" s="63">
        <f>[1]!EUROCONVERT(O1330,"ITL","EUR")</f>
        <v>5019.96</v>
      </c>
      <c r="Q1330" s="67"/>
      <c r="R1330" s="119"/>
    </row>
    <row r="1331" spans="1:18" ht="15">
      <c r="A1331" s="8" t="s">
        <v>1026</v>
      </c>
      <c r="B1331" s="8" t="s">
        <v>106</v>
      </c>
      <c r="C1331" s="8" t="s">
        <v>1008</v>
      </c>
      <c r="D1331" s="8" t="s">
        <v>156</v>
      </c>
      <c r="E1331" s="8" t="s">
        <v>283</v>
      </c>
      <c r="F1331" s="8" t="s">
        <v>108</v>
      </c>
      <c r="G1331" s="8" t="s">
        <v>111</v>
      </c>
      <c r="H1331" t="s">
        <v>846</v>
      </c>
      <c r="I1331" s="8" t="s">
        <v>85</v>
      </c>
      <c r="J1331" s="10" t="s">
        <v>299</v>
      </c>
      <c r="K1331" s="11">
        <v>31775</v>
      </c>
      <c r="L1331" s="8" t="s">
        <v>98</v>
      </c>
      <c r="M1331" s="12">
        <v>1844</v>
      </c>
      <c r="N1331" s="13"/>
      <c r="O1331" s="14">
        <v>11880000</v>
      </c>
      <c r="P1331" s="63">
        <f>[1]!EUROCONVERT(O1331,"ITL","EUR")</f>
        <v>6135.51</v>
      </c>
      <c r="Q1331" s="67"/>
      <c r="R1331" s="119"/>
    </row>
    <row r="1332" spans="1:18" ht="15">
      <c r="A1332" s="8" t="s">
        <v>1026</v>
      </c>
      <c r="B1332" s="8" t="s">
        <v>106</v>
      </c>
      <c r="C1332" s="8" t="s">
        <v>1008</v>
      </c>
      <c r="D1332" s="8" t="s">
        <v>157</v>
      </c>
      <c r="E1332" s="8" t="s">
        <v>283</v>
      </c>
      <c r="F1332" s="8" t="s">
        <v>108</v>
      </c>
      <c r="G1332" s="8" t="s">
        <v>111</v>
      </c>
      <c r="H1332" t="s">
        <v>846</v>
      </c>
      <c r="I1332" s="8" t="s">
        <v>85</v>
      </c>
      <c r="J1332" s="10" t="s">
        <v>299</v>
      </c>
      <c r="K1332" s="11">
        <v>31775</v>
      </c>
      <c r="L1332" s="8" t="s">
        <v>98</v>
      </c>
      <c r="M1332" s="12">
        <v>1843</v>
      </c>
      <c r="N1332" s="13"/>
      <c r="O1332" s="14">
        <v>11880000</v>
      </c>
      <c r="P1332" s="63">
        <f>[1]!EUROCONVERT(O1332,"ITL","EUR")</f>
        <v>6135.51</v>
      </c>
      <c r="Q1332" s="67"/>
      <c r="R1332" s="119"/>
    </row>
    <row r="1333" spans="1:18" ht="15">
      <c r="A1333" s="8" t="s">
        <v>1026</v>
      </c>
      <c r="B1333" s="8" t="s">
        <v>106</v>
      </c>
      <c r="C1333" s="8" t="s">
        <v>1008</v>
      </c>
      <c r="D1333" s="8" t="s">
        <v>176</v>
      </c>
      <c r="E1333" s="8" t="s">
        <v>283</v>
      </c>
      <c r="F1333" s="8" t="s">
        <v>108</v>
      </c>
      <c r="G1333" s="8" t="s">
        <v>111</v>
      </c>
      <c r="H1333" t="s">
        <v>846</v>
      </c>
      <c r="I1333" s="8" t="s">
        <v>85</v>
      </c>
      <c r="J1333" s="10" t="s">
        <v>299</v>
      </c>
      <c r="K1333" s="11">
        <v>31775</v>
      </c>
      <c r="L1333" s="8" t="s">
        <v>98</v>
      </c>
      <c r="M1333" s="12">
        <v>1842</v>
      </c>
      <c r="N1333" s="13"/>
      <c r="O1333" s="14">
        <v>11880000</v>
      </c>
      <c r="P1333" s="63">
        <f>[1]!EUROCONVERT(O1333,"ITL","EUR")</f>
        <v>6135.51</v>
      </c>
      <c r="Q1333" s="67"/>
      <c r="R1333" s="119"/>
    </row>
    <row r="1334" spans="1:18" ht="15">
      <c r="A1334" s="8" t="s">
        <v>1026</v>
      </c>
      <c r="B1334" s="8" t="s">
        <v>106</v>
      </c>
      <c r="C1334" s="8" t="s">
        <v>1008</v>
      </c>
      <c r="D1334" s="8" t="s">
        <v>169</v>
      </c>
      <c r="E1334" s="8" t="s">
        <v>283</v>
      </c>
      <c r="F1334" s="8" t="s">
        <v>108</v>
      </c>
      <c r="G1334" s="8" t="s">
        <v>111</v>
      </c>
      <c r="H1334" t="s">
        <v>846</v>
      </c>
      <c r="I1334" s="8" t="s">
        <v>85</v>
      </c>
      <c r="J1334" s="10" t="s">
        <v>299</v>
      </c>
      <c r="K1334" s="11">
        <v>31775</v>
      </c>
      <c r="L1334" s="8" t="s">
        <v>98</v>
      </c>
      <c r="M1334" s="12">
        <v>1841</v>
      </c>
      <c r="N1334" s="13"/>
      <c r="O1334" s="14">
        <v>12960000</v>
      </c>
      <c r="P1334" s="63">
        <f>[1]!EUROCONVERT(O1334,"ITL","EUR")</f>
        <v>6693.28</v>
      </c>
      <c r="Q1334" s="67"/>
      <c r="R1334" s="119"/>
    </row>
    <row r="1335" spans="1:18" ht="15">
      <c r="A1335" s="8" t="s">
        <v>1026</v>
      </c>
      <c r="B1335" s="8" t="s">
        <v>106</v>
      </c>
      <c r="C1335" s="8" t="s">
        <v>1008</v>
      </c>
      <c r="D1335" s="8" t="s">
        <v>308</v>
      </c>
      <c r="E1335" s="8" t="s">
        <v>283</v>
      </c>
      <c r="F1335" s="8" t="s">
        <v>108</v>
      </c>
      <c r="G1335" s="8" t="s">
        <v>111</v>
      </c>
      <c r="H1335" t="s">
        <v>846</v>
      </c>
      <c r="I1335" s="8" t="s">
        <v>85</v>
      </c>
      <c r="J1335" s="10" t="s">
        <v>299</v>
      </c>
      <c r="K1335" s="11">
        <v>31775</v>
      </c>
      <c r="L1335" s="8" t="s">
        <v>98</v>
      </c>
      <c r="M1335" s="12">
        <v>1868</v>
      </c>
      <c r="N1335" s="13"/>
      <c r="O1335" s="14">
        <v>10800000</v>
      </c>
      <c r="P1335" s="63">
        <f>[1]!EUROCONVERT(O1335,"ITL","EUR")</f>
        <v>5577.73</v>
      </c>
      <c r="Q1335" s="67"/>
      <c r="R1335" s="119"/>
    </row>
    <row r="1336" spans="1:18" ht="15">
      <c r="A1336" s="8" t="s">
        <v>1026</v>
      </c>
      <c r="B1336" s="8" t="s">
        <v>106</v>
      </c>
      <c r="C1336" s="8" t="s">
        <v>1008</v>
      </c>
      <c r="D1336" s="8" t="s">
        <v>341</v>
      </c>
      <c r="E1336" s="8" t="s">
        <v>283</v>
      </c>
      <c r="F1336" s="8" t="s">
        <v>108</v>
      </c>
      <c r="G1336" s="8" t="s">
        <v>111</v>
      </c>
      <c r="H1336" t="s">
        <v>846</v>
      </c>
      <c r="I1336" s="8" t="s">
        <v>85</v>
      </c>
      <c r="J1336" s="10" t="s">
        <v>299</v>
      </c>
      <c r="K1336" s="11">
        <v>31775</v>
      </c>
      <c r="L1336" s="8" t="s">
        <v>98</v>
      </c>
      <c r="M1336" s="12">
        <v>1896</v>
      </c>
      <c r="N1336" s="13"/>
      <c r="O1336" s="14">
        <v>11880000</v>
      </c>
      <c r="P1336" s="63">
        <f>[1]!EUROCONVERT(O1336,"ITL","EUR")</f>
        <v>6135.51</v>
      </c>
      <c r="Q1336" s="67"/>
      <c r="R1336" s="119"/>
    </row>
    <row r="1337" spans="1:18" ht="15">
      <c r="A1337" s="8" t="s">
        <v>1026</v>
      </c>
      <c r="B1337" s="8" t="s">
        <v>106</v>
      </c>
      <c r="C1337" s="8" t="s">
        <v>1008</v>
      </c>
      <c r="D1337" s="8" t="s">
        <v>225</v>
      </c>
      <c r="E1337" s="8" t="s">
        <v>283</v>
      </c>
      <c r="F1337" s="8" t="s">
        <v>108</v>
      </c>
      <c r="G1337" s="8" t="s">
        <v>111</v>
      </c>
      <c r="H1337" t="s">
        <v>846</v>
      </c>
      <c r="I1337" s="8" t="s">
        <v>85</v>
      </c>
      <c r="J1337" s="10" t="s">
        <v>299</v>
      </c>
      <c r="K1337" s="11">
        <v>31775</v>
      </c>
      <c r="L1337" s="8" t="s">
        <v>98</v>
      </c>
      <c r="M1337" s="12">
        <v>1839</v>
      </c>
      <c r="N1337" s="13"/>
      <c r="O1337" s="14">
        <v>10800000</v>
      </c>
      <c r="P1337" s="63">
        <f>[1]!EUROCONVERT(O1337,"ITL","EUR")</f>
        <v>5577.73</v>
      </c>
      <c r="Q1337" s="67"/>
      <c r="R1337" s="119"/>
    </row>
    <row r="1338" spans="1:18" ht="15">
      <c r="A1338" s="8" t="s">
        <v>1026</v>
      </c>
      <c r="B1338" s="8" t="s">
        <v>106</v>
      </c>
      <c r="C1338" s="8" t="s">
        <v>1008</v>
      </c>
      <c r="D1338" s="8" t="s">
        <v>158</v>
      </c>
      <c r="E1338" s="8" t="s">
        <v>283</v>
      </c>
      <c r="F1338" s="8" t="s">
        <v>108</v>
      </c>
      <c r="G1338" s="8" t="s">
        <v>111</v>
      </c>
      <c r="H1338" t="s">
        <v>846</v>
      </c>
      <c r="I1338" s="8" t="s">
        <v>85</v>
      </c>
      <c r="J1338" s="10" t="s">
        <v>299</v>
      </c>
      <c r="K1338" s="11">
        <v>31775</v>
      </c>
      <c r="L1338" s="8" t="s">
        <v>98</v>
      </c>
      <c r="M1338" s="12">
        <v>1847</v>
      </c>
      <c r="N1338" s="13"/>
      <c r="O1338" s="14">
        <v>9720000</v>
      </c>
      <c r="P1338" s="63">
        <f>[1]!EUROCONVERT(O1338,"ITL","EUR")</f>
        <v>5019.96</v>
      </c>
      <c r="Q1338" s="67"/>
      <c r="R1338" s="119"/>
    </row>
    <row r="1339" spans="1:18" ht="15">
      <c r="A1339" s="8" t="s">
        <v>1026</v>
      </c>
      <c r="B1339" s="8" t="s">
        <v>106</v>
      </c>
      <c r="C1339" s="8" t="s">
        <v>1008</v>
      </c>
      <c r="D1339" s="8" t="s">
        <v>303</v>
      </c>
      <c r="E1339" s="8" t="s">
        <v>283</v>
      </c>
      <c r="F1339" s="8" t="s">
        <v>108</v>
      </c>
      <c r="G1339" s="8" t="s">
        <v>111</v>
      </c>
      <c r="H1339" t="s">
        <v>846</v>
      </c>
      <c r="I1339" s="8" t="s">
        <v>85</v>
      </c>
      <c r="J1339" s="10" t="s">
        <v>299</v>
      </c>
      <c r="K1339" s="11">
        <v>31775</v>
      </c>
      <c r="L1339" s="8" t="s">
        <v>98</v>
      </c>
      <c r="M1339" s="12">
        <v>1865</v>
      </c>
      <c r="N1339" s="13"/>
      <c r="O1339" s="14">
        <v>10800000</v>
      </c>
      <c r="P1339" s="63">
        <f>[1]!EUROCONVERT(O1339,"ITL","EUR")</f>
        <v>5577.73</v>
      </c>
      <c r="Q1339" s="67"/>
      <c r="R1339" s="119"/>
    </row>
    <row r="1340" spans="1:18" ht="15">
      <c r="A1340" s="8" t="s">
        <v>1026</v>
      </c>
      <c r="B1340" s="8" t="s">
        <v>106</v>
      </c>
      <c r="C1340" s="8" t="s">
        <v>1008</v>
      </c>
      <c r="D1340" s="8" t="s">
        <v>306</v>
      </c>
      <c r="E1340" s="8" t="s">
        <v>283</v>
      </c>
      <c r="F1340" s="8" t="s">
        <v>108</v>
      </c>
      <c r="G1340" s="8" t="s">
        <v>111</v>
      </c>
      <c r="H1340" t="s">
        <v>846</v>
      </c>
      <c r="I1340" s="8" t="s">
        <v>85</v>
      </c>
      <c r="J1340" s="10" t="s">
        <v>299</v>
      </c>
      <c r="K1340" s="11">
        <v>31775</v>
      </c>
      <c r="L1340" s="8" t="s">
        <v>98</v>
      </c>
      <c r="M1340" s="12">
        <v>1867</v>
      </c>
      <c r="N1340" s="13"/>
      <c r="O1340" s="14">
        <v>10800000</v>
      </c>
      <c r="P1340" s="63">
        <f>[1]!EUROCONVERT(O1340,"ITL","EUR")</f>
        <v>5577.73</v>
      </c>
      <c r="Q1340" s="67"/>
      <c r="R1340" s="119"/>
    </row>
    <row r="1341" spans="1:18" ht="15">
      <c r="A1341" s="8" t="s">
        <v>1026</v>
      </c>
      <c r="B1341" s="8" t="s">
        <v>106</v>
      </c>
      <c r="C1341" s="8" t="s">
        <v>1008</v>
      </c>
      <c r="D1341" s="8" t="s">
        <v>143</v>
      </c>
      <c r="E1341" s="8" t="s">
        <v>283</v>
      </c>
      <c r="F1341" s="8" t="s">
        <v>108</v>
      </c>
      <c r="G1341" s="8" t="s">
        <v>111</v>
      </c>
      <c r="H1341" t="s">
        <v>846</v>
      </c>
      <c r="I1341" s="8" t="s">
        <v>85</v>
      </c>
      <c r="J1341" s="10" t="s">
        <v>299</v>
      </c>
      <c r="K1341" s="11">
        <v>31775</v>
      </c>
      <c r="L1341" s="8" t="s">
        <v>98</v>
      </c>
      <c r="M1341" s="12">
        <v>1846</v>
      </c>
      <c r="N1341" s="13"/>
      <c r="O1341" s="14">
        <v>11880000</v>
      </c>
      <c r="P1341" s="63">
        <f>[1]!EUROCONVERT(O1341,"ITL","EUR")</f>
        <v>6135.51</v>
      </c>
      <c r="Q1341" s="67"/>
      <c r="R1341" s="119"/>
    </row>
    <row r="1342" spans="1:18" ht="15">
      <c r="A1342" s="8" t="s">
        <v>1026</v>
      </c>
      <c r="B1342" s="8" t="s">
        <v>106</v>
      </c>
      <c r="C1342" s="8" t="s">
        <v>1008</v>
      </c>
      <c r="D1342" s="8" t="s">
        <v>304</v>
      </c>
      <c r="E1342" s="8" t="s">
        <v>283</v>
      </c>
      <c r="F1342" s="8" t="s">
        <v>108</v>
      </c>
      <c r="G1342" s="8" t="s">
        <v>111</v>
      </c>
      <c r="H1342" t="s">
        <v>846</v>
      </c>
      <c r="I1342" s="8" t="s">
        <v>85</v>
      </c>
      <c r="J1342" s="10" t="s">
        <v>299</v>
      </c>
      <c r="K1342" s="11">
        <v>31775</v>
      </c>
      <c r="L1342" s="8" t="s">
        <v>98</v>
      </c>
      <c r="M1342" s="12">
        <v>1866</v>
      </c>
      <c r="N1342" s="13"/>
      <c r="O1342" s="14">
        <v>10800000</v>
      </c>
      <c r="P1342" s="63">
        <f>[1]!EUROCONVERT(O1342,"ITL","EUR")</f>
        <v>5577.73</v>
      </c>
      <c r="Q1342" s="67"/>
      <c r="R1342" s="119"/>
    </row>
    <row r="1343" spans="1:18" ht="15">
      <c r="A1343" s="8" t="s">
        <v>1026</v>
      </c>
      <c r="B1343" s="8" t="s">
        <v>106</v>
      </c>
      <c r="C1343" s="8" t="s">
        <v>1008</v>
      </c>
      <c r="D1343" s="8" t="s">
        <v>331</v>
      </c>
      <c r="E1343" s="8" t="s">
        <v>283</v>
      </c>
      <c r="F1343" s="8" t="s">
        <v>108</v>
      </c>
      <c r="G1343" s="8" t="s">
        <v>111</v>
      </c>
      <c r="H1343" t="s">
        <v>846</v>
      </c>
      <c r="I1343" s="8" t="s">
        <v>85</v>
      </c>
      <c r="J1343" s="10" t="s">
        <v>299</v>
      </c>
      <c r="K1343" s="11">
        <v>31775</v>
      </c>
      <c r="L1343" s="8" t="s">
        <v>98</v>
      </c>
      <c r="M1343" s="12">
        <v>1854</v>
      </c>
      <c r="N1343" s="13"/>
      <c r="O1343" s="14">
        <v>10800000</v>
      </c>
      <c r="P1343" s="63">
        <f>[1]!EUROCONVERT(O1343,"ITL","EUR")</f>
        <v>5577.73</v>
      </c>
      <c r="Q1343" s="67"/>
      <c r="R1343" s="119"/>
    </row>
    <row r="1344" spans="1:18" ht="15">
      <c r="A1344" s="8" t="s">
        <v>1026</v>
      </c>
      <c r="B1344" s="8" t="s">
        <v>106</v>
      </c>
      <c r="C1344" s="8" t="s">
        <v>1008</v>
      </c>
      <c r="D1344" s="8" t="s">
        <v>302</v>
      </c>
      <c r="E1344" s="8" t="s">
        <v>283</v>
      </c>
      <c r="F1344" s="8" t="s">
        <v>108</v>
      </c>
      <c r="G1344" s="8" t="s">
        <v>111</v>
      </c>
      <c r="H1344" t="s">
        <v>846</v>
      </c>
      <c r="I1344" s="8" t="s">
        <v>85</v>
      </c>
      <c r="J1344" s="10" t="s">
        <v>299</v>
      </c>
      <c r="K1344" s="11">
        <v>31775</v>
      </c>
      <c r="L1344" s="8" t="s">
        <v>98</v>
      </c>
      <c r="M1344" s="12">
        <v>1864</v>
      </c>
      <c r="N1344" s="13"/>
      <c r="O1344" s="14">
        <v>10800000</v>
      </c>
      <c r="P1344" s="63">
        <f>[1]!EUROCONVERT(O1344,"ITL","EUR")</f>
        <v>5577.73</v>
      </c>
      <c r="Q1344" s="67"/>
      <c r="R1344" s="119"/>
    </row>
    <row r="1345" spans="1:18" ht="15">
      <c r="A1345" s="8" t="s">
        <v>1026</v>
      </c>
      <c r="B1345" s="8" t="s">
        <v>106</v>
      </c>
      <c r="C1345" s="8" t="s">
        <v>1008</v>
      </c>
      <c r="D1345" s="8" t="s">
        <v>301</v>
      </c>
      <c r="E1345" s="8" t="s">
        <v>283</v>
      </c>
      <c r="F1345" s="8" t="s">
        <v>108</v>
      </c>
      <c r="G1345" s="8" t="s">
        <v>111</v>
      </c>
      <c r="H1345" t="s">
        <v>846</v>
      </c>
      <c r="I1345" s="8" t="s">
        <v>85</v>
      </c>
      <c r="J1345" s="10" t="s">
        <v>299</v>
      </c>
      <c r="K1345" s="11">
        <v>31775</v>
      </c>
      <c r="L1345" s="8" t="s">
        <v>98</v>
      </c>
      <c r="M1345" s="12">
        <v>1863</v>
      </c>
      <c r="N1345" s="13"/>
      <c r="O1345" s="14">
        <v>10800000</v>
      </c>
      <c r="P1345" s="63">
        <f>[1]!EUROCONVERT(O1345,"ITL","EUR")</f>
        <v>5577.73</v>
      </c>
      <c r="Q1345" s="67"/>
      <c r="R1345" s="119"/>
    </row>
    <row r="1346" spans="1:18" ht="15">
      <c r="A1346" s="8" t="s">
        <v>1026</v>
      </c>
      <c r="B1346" s="8" t="s">
        <v>106</v>
      </c>
      <c r="C1346" s="8" t="s">
        <v>1008</v>
      </c>
      <c r="D1346" s="8" t="s">
        <v>300</v>
      </c>
      <c r="E1346" s="8" t="s">
        <v>283</v>
      </c>
      <c r="F1346" s="8" t="s">
        <v>108</v>
      </c>
      <c r="G1346" s="8" t="s">
        <v>111</v>
      </c>
      <c r="H1346" t="s">
        <v>846</v>
      </c>
      <c r="I1346" s="8" t="s">
        <v>85</v>
      </c>
      <c r="J1346" s="10" t="s">
        <v>299</v>
      </c>
      <c r="K1346" s="11">
        <v>31775</v>
      </c>
      <c r="L1346" s="8" t="s">
        <v>98</v>
      </c>
      <c r="M1346" s="12">
        <v>1862</v>
      </c>
      <c r="N1346" s="13"/>
      <c r="O1346" s="14">
        <v>10800000</v>
      </c>
      <c r="P1346" s="63">
        <f>[1]!EUROCONVERT(O1346,"ITL","EUR")</f>
        <v>5577.73</v>
      </c>
      <c r="Q1346" s="67"/>
      <c r="R1346" s="119"/>
    </row>
    <row r="1347" spans="1:18" ht="15">
      <c r="A1347" s="8" t="s">
        <v>1026</v>
      </c>
      <c r="B1347" s="8" t="s">
        <v>106</v>
      </c>
      <c r="C1347" s="8" t="s">
        <v>1008</v>
      </c>
      <c r="D1347" s="8" t="s">
        <v>312</v>
      </c>
      <c r="E1347" s="8" t="s">
        <v>283</v>
      </c>
      <c r="F1347" s="8" t="s">
        <v>108</v>
      </c>
      <c r="G1347" s="8" t="s">
        <v>111</v>
      </c>
      <c r="H1347" t="s">
        <v>846</v>
      </c>
      <c r="I1347" s="8" t="s">
        <v>85</v>
      </c>
      <c r="J1347" s="10" t="s">
        <v>299</v>
      </c>
      <c r="K1347" s="11">
        <v>31775</v>
      </c>
      <c r="L1347" s="8" t="s">
        <v>98</v>
      </c>
      <c r="M1347" s="12">
        <v>1861</v>
      </c>
      <c r="N1347" s="13"/>
      <c r="O1347" s="14">
        <v>10800000</v>
      </c>
      <c r="P1347" s="63">
        <f>[1]!EUROCONVERT(O1347,"ITL","EUR")</f>
        <v>5577.73</v>
      </c>
      <c r="Q1347" s="67"/>
      <c r="R1347" s="119"/>
    </row>
    <row r="1348" spans="1:18" ht="15">
      <c r="A1348" s="8" t="s">
        <v>1026</v>
      </c>
      <c r="B1348" s="8" t="s">
        <v>106</v>
      </c>
      <c r="C1348" s="8" t="s">
        <v>1008</v>
      </c>
      <c r="D1348" s="8" t="s">
        <v>316</v>
      </c>
      <c r="E1348" s="8" t="s">
        <v>283</v>
      </c>
      <c r="F1348" s="8" t="s">
        <v>108</v>
      </c>
      <c r="G1348" s="8" t="s">
        <v>111</v>
      </c>
      <c r="H1348" t="s">
        <v>846</v>
      </c>
      <c r="I1348" s="8" t="s">
        <v>85</v>
      </c>
      <c r="J1348" s="10" t="s">
        <v>299</v>
      </c>
      <c r="K1348" s="11">
        <v>31775</v>
      </c>
      <c r="L1348" s="8" t="s">
        <v>98</v>
      </c>
      <c r="M1348" s="12">
        <v>1860</v>
      </c>
      <c r="N1348" s="13"/>
      <c r="O1348" s="14">
        <v>10800000</v>
      </c>
      <c r="P1348" s="63">
        <f>[1]!EUROCONVERT(O1348,"ITL","EUR")</f>
        <v>5577.73</v>
      </c>
      <c r="Q1348" s="67"/>
      <c r="R1348" s="119"/>
    </row>
    <row r="1349" spans="1:18" ht="15">
      <c r="A1349" s="8" t="s">
        <v>1026</v>
      </c>
      <c r="B1349" s="8" t="s">
        <v>106</v>
      </c>
      <c r="C1349" s="8" t="s">
        <v>1008</v>
      </c>
      <c r="D1349" s="8" t="s">
        <v>318</v>
      </c>
      <c r="E1349" s="8" t="s">
        <v>283</v>
      </c>
      <c r="F1349" s="8" t="s">
        <v>108</v>
      </c>
      <c r="G1349" s="8" t="s">
        <v>111</v>
      </c>
      <c r="H1349" t="s">
        <v>846</v>
      </c>
      <c r="I1349" s="8" t="s">
        <v>85</v>
      </c>
      <c r="J1349" s="10" t="s">
        <v>299</v>
      </c>
      <c r="K1349" s="11">
        <v>31775</v>
      </c>
      <c r="L1349" s="8" t="s">
        <v>98</v>
      </c>
      <c r="M1349" s="12">
        <v>1858</v>
      </c>
      <c r="N1349" s="13"/>
      <c r="O1349" s="14">
        <v>10800000</v>
      </c>
      <c r="P1349" s="63">
        <f>[1]!EUROCONVERT(O1349,"ITL","EUR")</f>
        <v>5577.73</v>
      </c>
      <c r="Q1349" s="67"/>
      <c r="R1349" s="119"/>
    </row>
    <row r="1350" spans="1:18" ht="15">
      <c r="A1350" s="8" t="s">
        <v>1026</v>
      </c>
      <c r="B1350" s="8" t="s">
        <v>106</v>
      </c>
      <c r="C1350" s="8" t="s">
        <v>1008</v>
      </c>
      <c r="D1350" s="8" t="s">
        <v>317</v>
      </c>
      <c r="E1350" s="8" t="s">
        <v>283</v>
      </c>
      <c r="F1350" s="8" t="s">
        <v>108</v>
      </c>
      <c r="G1350" s="8" t="s">
        <v>111</v>
      </c>
      <c r="H1350" t="s">
        <v>846</v>
      </c>
      <c r="I1350" s="8" t="s">
        <v>85</v>
      </c>
      <c r="J1350" s="10" t="s">
        <v>299</v>
      </c>
      <c r="K1350" s="11">
        <v>31775</v>
      </c>
      <c r="L1350" s="8" t="s">
        <v>98</v>
      </c>
      <c r="M1350" s="12">
        <v>1857</v>
      </c>
      <c r="N1350" s="13"/>
      <c r="O1350" s="14">
        <v>10800000</v>
      </c>
      <c r="P1350" s="63">
        <f>[1]!EUROCONVERT(O1350,"ITL","EUR")</f>
        <v>5577.73</v>
      </c>
      <c r="Q1350" s="67"/>
      <c r="R1350" s="119"/>
    </row>
    <row r="1351" spans="1:18" ht="15">
      <c r="A1351" s="8" t="s">
        <v>1026</v>
      </c>
      <c r="B1351" s="8" t="s">
        <v>106</v>
      </c>
      <c r="C1351" s="8" t="s">
        <v>1008</v>
      </c>
      <c r="D1351" s="8" t="s">
        <v>333</v>
      </c>
      <c r="E1351" s="8" t="s">
        <v>283</v>
      </c>
      <c r="F1351" s="8" t="s">
        <v>108</v>
      </c>
      <c r="G1351" s="8" t="s">
        <v>111</v>
      </c>
      <c r="H1351" t="s">
        <v>846</v>
      </c>
      <c r="I1351" s="8" t="s">
        <v>85</v>
      </c>
      <c r="J1351" s="10" t="s">
        <v>299</v>
      </c>
      <c r="K1351" s="11">
        <v>31775</v>
      </c>
      <c r="L1351" s="8" t="s">
        <v>98</v>
      </c>
      <c r="M1351" s="12">
        <v>1856</v>
      </c>
      <c r="N1351" s="13"/>
      <c r="O1351" s="14">
        <v>10800000</v>
      </c>
      <c r="P1351" s="63">
        <f>[1]!EUROCONVERT(O1351,"ITL","EUR")</f>
        <v>5577.73</v>
      </c>
      <c r="Q1351" s="67"/>
      <c r="R1351" s="119"/>
    </row>
    <row r="1352" spans="1:18" ht="15">
      <c r="A1352" s="8" t="s">
        <v>1026</v>
      </c>
      <c r="B1352" s="8" t="s">
        <v>106</v>
      </c>
      <c r="C1352" s="8" t="s">
        <v>1008</v>
      </c>
      <c r="D1352" s="8" t="s">
        <v>332</v>
      </c>
      <c r="E1352" s="8" t="s">
        <v>283</v>
      </c>
      <c r="F1352" s="8" t="s">
        <v>108</v>
      </c>
      <c r="G1352" s="8" t="s">
        <v>111</v>
      </c>
      <c r="H1352" t="s">
        <v>846</v>
      </c>
      <c r="I1352" s="8" t="s">
        <v>85</v>
      </c>
      <c r="J1352" s="10" t="s">
        <v>299</v>
      </c>
      <c r="K1352" s="11">
        <v>31775</v>
      </c>
      <c r="L1352" s="8" t="s">
        <v>98</v>
      </c>
      <c r="M1352" s="12">
        <v>1855</v>
      </c>
      <c r="N1352" s="13"/>
      <c r="O1352" s="14">
        <v>10800000</v>
      </c>
      <c r="P1352" s="63">
        <f>[1]!EUROCONVERT(O1352,"ITL","EUR")</f>
        <v>5577.73</v>
      </c>
      <c r="Q1352" s="67"/>
      <c r="R1352" s="119"/>
    </row>
    <row r="1353" spans="1:18" ht="15">
      <c r="A1353" s="8" t="s">
        <v>1026</v>
      </c>
      <c r="B1353" s="8" t="s">
        <v>106</v>
      </c>
      <c r="C1353" s="8" t="s">
        <v>1008</v>
      </c>
      <c r="D1353" s="8" t="s">
        <v>319</v>
      </c>
      <c r="E1353" s="8" t="s">
        <v>283</v>
      </c>
      <c r="F1353" s="8" t="s">
        <v>108</v>
      </c>
      <c r="G1353" s="8" t="s">
        <v>111</v>
      </c>
      <c r="H1353" t="s">
        <v>846</v>
      </c>
      <c r="I1353" s="8" t="s">
        <v>85</v>
      </c>
      <c r="J1353" s="10" t="s">
        <v>299</v>
      </c>
      <c r="K1353" s="11">
        <v>31775</v>
      </c>
      <c r="L1353" s="8" t="s">
        <v>98</v>
      </c>
      <c r="M1353" s="12">
        <v>1859</v>
      </c>
      <c r="N1353" s="13"/>
      <c r="O1353" s="14">
        <v>10800000</v>
      </c>
      <c r="P1353" s="63">
        <f>[1]!EUROCONVERT(O1353,"ITL","EUR")</f>
        <v>5577.73</v>
      </c>
      <c r="Q1353" s="67"/>
      <c r="R1353" s="119"/>
    </row>
    <row r="1354" spans="1:18" s="81" customFormat="1" ht="16.5">
      <c r="A1354" s="26" t="s">
        <v>1027</v>
      </c>
      <c r="B1354" s="26"/>
      <c r="C1354" s="26"/>
      <c r="D1354" s="26"/>
      <c r="E1354" s="26"/>
      <c r="F1354" s="26"/>
      <c r="G1354" s="26"/>
      <c r="H1354" s="26"/>
      <c r="I1354" s="26"/>
      <c r="J1354" s="39"/>
      <c r="K1354" s="91"/>
      <c r="L1354" s="26"/>
      <c r="M1354" s="92"/>
      <c r="N1354" s="93"/>
      <c r="O1354" s="152">
        <f>SUBTOTAL(9,O1230:O1353)</f>
        <v>1348920000</v>
      </c>
      <c r="P1354" s="83">
        <f>[1]!EUROCONVERT(O1354,"ITL","EUR")</f>
        <v>696659.04</v>
      </c>
      <c r="Q1354" s="168"/>
      <c r="R1354" s="120"/>
    </row>
    <row r="1355" spans="1:17" s="116" customFormat="1" ht="12.75">
      <c r="A1355" s="103" t="s">
        <v>1028</v>
      </c>
      <c r="O1355" s="117"/>
      <c r="P1355" s="118">
        <f>P1354+P1229+P1216+P1203+P1191+P1178+P1165+P1152+P1139+P1126</f>
        <v>5555485.529999999</v>
      </c>
      <c r="Q1355" s="166">
        <v>5555485.529999999</v>
      </c>
    </row>
    <row r="1357" spans="1:16" ht="15">
      <c r="A1357" s="16" t="s">
        <v>1031</v>
      </c>
      <c r="B1357" s="16" t="s">
        <v>180</v>
      </c>
      <c r="C1357" s="16" t="s">
        <v>121</v>
      </c>
      <c r="D1357" s="16" t="s">
        <v>98</v>
      </c>
      <c r="E1357" s="16" t="s">
        <v>83</v>
      </c>
      <c r="F1357" s="16" t="s">
        <v>123</v>
      </c>
      <c r="G1357" s="16" t="s">
        <v>124</v>
      </c>
      <c r="H1357" t="s">
        <v>847</v>
      </c>
      <c r="I1357" s="16" t="s">
        <v>85</v>
      </c>
      <c r="J1357" s="17" t="s">
        <v>1032</v>
      </c>
      <c r="K1357" s="18" t="s">
        <v>85</v>
      </c>
      <c r="L1357" s="16" t="s">
        <v>98</v>
      </c>
      <c r="M1357" s="19">
        <v>4258</v>
      </c>
      <c r="N1357" s="21"/>
      <c r="O1357" s="36">
        <v>64750000</v>
      </c>
      <c r="P1357" s="63">
        <f>[1]!EUROCONVERT(O1357,"ITL","EUR")</f>
        <v>33440.58</v>
      </c>
    </row>
    <row r="1358" spans="1:16" ht="15">
      <c r="A1358" s="16" t="s">
        <v>1031</v>
      </c>
      <c r="B1358" s="16" t="s">
        <v>183</v>
      </c>
      <c r="C1358" s="16" t="s">
        <v>121</v>
      </c>
      <c r="D1358" s="16" t="s">
        <v>126</v>
      </c>
      <c r="E1358" s="16" t="s">
        <v>83</v>
      </c>
      <c r="F1358" s="16" t="s">
        <v>123</v>
      </c>
      <c r="G1358" s="16" t="s">
        <v>124</v>
      </c>
      <c r="H1358" t="s">
        <v>847</v>
      </c>
      <c r="I1358" s="16" t="s">
        <v>85</v>
      </c>
      <c r="J1358" s="17" t="s">
        <v>1032</v>
      </c>
      <c r="K1358" s="18" t="s">
        <v>85</v>
      </c>
      <c r="L1358" s="16" t="s">
        <v>98</v>
      </c>
      <c r="M1358" s="19">
        <v>4252</v>
      </c>
      <c r="N1358" s="21"/>
      <c r="O1358" s="36">
        <v>74000000</v>
      </c>
      <c r="P1358" s="63">
        <f>[1]!EUROCONVERT(O1358,"ITL","EUR")</f>
        <v>38217.81</v>
      </c>
    </row>
    <row r="1359" spans="1:16" ht="15">
      <c r="A1359" s="16" t="s">
        <v>1031</v>
      </c>
      <c r="B1359" s="16" t="s">
        <v>197</v>
      </c>
      <c r="C1359" s="16" t="s">
        <v>121</v>
      </c>
      <c r="D1359" s="16" t="s">
        <v>188</v>
      </c>
      <c r="E1359" s="16" t="s">
        <v>83</v>
      </c>
      <c r="F1359" s="16" t="s">
        <v>123</v>
      </c>
      <c r="G1359" s="16" t="s">
        <v>124</v>
      </c>
      <c r="H1359" t="s">
        <v>847</v>
      </c>
      <c r="I1359" s="16" t="s">
        <v>85</v>
      </c>
      <c r="J1359" s="17" t="s">
        <v>1032</v>
      </c>
      <c r="K1359" s="18" t="s">
        <v>85</v>
      </c>
      <c r="L1359" s="16" t="s">
        <v>98</v>
      </c>
      <c r="M1359" s="19">
        <v>4253</v>
      </c>
      <c r="N1359" s="21"/>
      <c r="O1359" s="36">
        <v>55500000</v>
      </c>
      <c r="P1359" s="63">
        <f>[1]!EUROCONVERT(O1359,"ITL","EUR")</f>
        <v>28663.36</v>
      </c>
    </row>
    <row r="1360" spans="1:16" ht="15">
      <c r="A1360" s="16" t="s">
        <v>1031</v>
      </c>
      <c r="B1360" s="16" t="s">
        <v>183</v>
      </c>
      <c r="C1360" s="16" t="s">
        <v>121</v>
      </c>
      <c r="D1360" s="16" t="s">
        <v>196</v>
      </c>
      <c r="E1360" s="16" t="s">
        <v>83</v>
      </c>
      <c r="F1360" s="16" t="s">
        <v>123</v>
      </c>
      <c r="G1360" s="16" t="s">
        <v>124</v>
      </c>
      <c r="H1360" t="s">
        <v>847</v>
      </c>
      <c r="I1360" s="16" t="s">
        <v>85</v>
      </c>
      <c r="J1360" s="17" t="s">
        <v>1032</v>
      </c>
      <c r="K1360" s="18" t="s">
        <v>85</v>
      </c>
      <c r="L1360" s="16" t="s">
        <v>98</v>
      </c>
      <c r="M1360" s="19">
        <v>4254</v>
      </c>
      <c r="N1360" s="21"/>
      <c r="O1360" s="36">
        <v>64750000</v>
      </c>
      <c r="P1360" s="63">
        <f>[1]!EUROCONVERT(O1360,"ITL","EUR")</f>
        <v>33440.58</v>
      </c>
    </row>
    <row r="1361" spans="1:16" ht="15">
      <c r="A1361" s="16" t="s">
        <v>1031</v>
      </c>
      <c r="B1361" s="16" t="s">
        <v>183</v>
      </c>
      <c r="C1361" s="16" t="s">
        <v>121</v>
      </c>
      <c r="D1361" s="16" t="s">
        <v>195</v>
      </c>
      <c r="E1361" s="16" t="s">
        <v>83</v>
      </c>
      <c r="F1361" s="16" t="s">
        <v>123</v>
      </c>
      <c r="G1361" s="16" t="s">
        <v>124</v>
      </c>
      <c r="H1361" t="s">
        <v>847</v>
      </c>
      <c r="I1361" s="16" t="s">
        <v>85</v>
      </c>
      <c r="J1361" s="17" t="s">
        <v>1032</v>
      </c>
      <c r="K1361" s="18" t="s">
        <v>85</v>
      </c>
      <c r="L1361" s="16" t="s">
        <v>98</v>
      </c>
      <c r="M1361" s="19">
        <v>4255</v>
      </c>
      <c r="N1361" s="21"/>
      <c r="O1361" s="36">
        <v>55500000</v>
      </c>
      <c r="P1361" s="63">
        <f>[1]!EUROCONVERT(O1361,"ITL","EUR")</f>
        <v>28663.36</v>
      </c>
    </row>
    <row r="1362" spans="1:16" ht="15">
      <c r="A1362" s="16" t="s">
        <v>1031</v>
      </c>
      <c r="B1362" s="16" t="s">
        <v>180</v>
      </c>
      <c r="C1362" s="16" t="s">
        <v>121</v>
      </c>
      <c r="D1362" s="16" t="s">
        <v>181</v>
      </c>
      <c r="E1362" s="16" t="s">
        <v>83</v>
      </c>
      <c r="F1362" s="16" t="s">
        <v>123</v>
      </c>
      <c r="G1362" s="16" t="s">
        <v>124</v>
      </c>
      <c r="H1362" t="s">
        <v>847</v>
      </c>
      <c r="I1362" s="16" t="s">
        <v>85</v>
      </c>
      <c r="J1362" s="17" t="s">
        <v>1032</v>
      </c>
      <c r="K1362" s="18" t="s">
        <v>85</v>
      </c>
      <c r="L1362" s="16" t="s">
        <v>98</v>
      </c>
      <c r="M1362" s="19">
        <v>4257</v>
      </c>
      <c r="N1362" s="21"/>
      <c r="O1362" s="36">
        <v>74000000</v>
      </c>
      <c r="P1362" s="63">
        <f>[1]!EUROCONVERT(O1362,"ITL","EUR")</f>
        <v>38217.81</v>
      </c>
    </row>
    <row r="1363" spans="1:16" ht="15">
      <c r="A1363" s="16" t="s">
        <v>1031</v>
      </c>
      <c r="B1363" s="16" t="s">
        <v>180</v>
      </c>
      <c r="C1363" s="16" t="s">
        <v>121</v>
      </c>
      <c r="D1363" s="16" t="s">
        <v>194</v>
      </c>
      <c r="E1363" s="16" t="s">
        <v>83</v>
      </c>
      <c r="F1363" s="16" t="s">
        <v>123</v>
      </c>
      <c r="G1363" s="16" t="s">
        <v>124</v>
      </c>
      <c r="H1363" t="s">
        <v>847</v>
      </c>
      <c r="I1363" s="16" t="s">
        <v>85</v>
      </c>
      <c r="J1363" s="17" t="s">
        <v>1032</v>
      </c>
      <c r="K1363" s="18" t="s">
        <v>85</v>
      </c>
      <c r="L1363" s="16" t="s">
        <v>98</v>
      </c>
      <c r="M1363" s="19">
        <v>4259</v>
      </c>
      <c r="N1363" s="21"/>
      <c r="O1363" s="36">
        <v>55500000</v>
      </c>
      <c r="P1363" s="63">
        <f>[1]!EUROCONVERT(O1363,"ITL","EUR")</f>
        <v>28663.36</v>
      </c>
    </row>
    <row r="1364" spans="1:16" ht="15">
      <c r="A1364" s="16" t="s">
        <v>1031</v>
      </c>
      <c r="B1364" s="16" t="s">
        <v>184</v>
      </c>
      <c r="C1364" s="16" t="s">
        <v>121</v>
      </c>
      <c r="D1364" s="16" t="s">
        <v>187</v>
      </c>
      <c r="E1364" s="16" t="s">
        <v>83</v>
      </c>
      <c r="F1364" s="16" t="s">
        <v>123</v>
      </c>
      <c r="G1364" s="16" t="s">
        <v>124</v>
      </c>
      <c r="H1364" t="s">
        <v>847</v>
      </c>
      <c r="I1364" s="16" t="s">
        <v>85</v>
      </c>
      <c r="J1364" s="17" t="s">
        <v>1032</v>
      </c>
      <c r="K1364" s="18" t="s">
        <v>85</v>
      </c>
      <c r="L1364" s="16" t="s">
        <v>98</v>
      </c>
      <c r="M1364" s="19">
        <v>4261</v>
      </c>
      <c r="N1364" s="21"/>
      <c r="O1364" s="36">
        <v>74000000</v>
      </c>
      <c r="P1364" s="63">
        <f>[1]!EUROCONVERT(O1364,"ITL","EUR")</f>
        <v>38217.81</v>
      </c>
    </row>
    <row r="1365" spans="1:16" ht="15">
      <c r="A1365" s="16" t="s">
        <v>1031</v>
      </c>
      <c r="B1365" s="16" t="s">
        <v>184</v>
      </c>
      <c r="C1365" s="16" t="s">
        <v>121</v>
      </c>
      <c r="D1365" s="16" t="s">
        <v>193</v>
      </c>
      <c r="E1365" s="16" t="s">
        <v>83</v>
      </c>
      <c r="F1365" s="16" t="s">
        <v>123</v>
      </c>
      <c r="G1365" s="16" t="s">
        <v>124</v>
      </c>
      <c r="H1365" t="s">
        <v>847</v>
      </c>
      <c r="I1365" s="16" t="s">
        <v>85</v>
      </c>
      <c r="J1365" s="17" t="s">
        <v>1032</v>
      </c>
      <c r="K1365" s="18" t="s">
        <v>85</v>
      </c>
      <c r="L1365" s="16" t="s">
        <v>98</v>
      </c>
      <c r="M1365" s="19">
        <v>4262</v>
      </c>
      <c r="N1365" s="21"/>
      <c r="O1365" s="36">
        <v>64750000</v>
      </c>
      <c r="P1365" s="63">
        <f>[1]!EUROCONVERT(O1365,"ITL","EUR")</f>
        <v>33440.58</v>
      </c>
    </row>
    <row r="1366" spans="1:16" ht="15">
      <c r="A1366" s="16" t="s">
        <v>1031</v>
      </c>
      <c r="B1366" s="16" t="s">
        <v>184</v>
      </c>
      <c r="C1366" s="16" t="s">
        <v>121</v>
      </c>
      <c r="D1366" s="16" t="s">
        <v>192</v>
      </c>
      <c r="E1366" s="16" t="s">
        <v>83</v>
      </c>
      <c r="F1366" s="16" t="s">
        <v>123</v>
      </c>
      <c r="G1366" s="16" t="s">
        <v>124</v>
      </c>
      <c r="H1366" t="s">
        <v>847</v>
      </c>
      <c r="I1366" s="16" t="s">
        <v>85</v>
      </c>
      <c r="J1366" s="17" t="s">
        <v>1032</v>
      </c>
      <c r="K1366" s="18" t="s">
        <v>85</v>
      </c>
      <c r="L1366" s="16" t="s">
        <v>98</v>
      </c>
      <c r="M1366" s="19">
        <v>4263</v>
      </c>
      <c r="N1366" s="21"/>
      <c r="O1366" s="36">
        <v>55500000</v>
      </c>
      <c r="P1366" s="63">
        <f>[1]!EUROCONVERT(O1366,"ITL","EUR")</f>
        <v>28663.36</v>
      </c>
    </row>
    <row r="1367" spans="1:16" ht="15">
      <c r="A1367" s="16" t="s">
        <v>1031</v>
      </c>
      <c r="B1367" s="16" t="s">
        <v>184</v>
      </c>
      <c r="C1367" s="16" t="s">
        <v>121</v>
      </c>
      <c r="D1367" s="16" t="s">
        <v>191</v>
      </c>
      <c r="E1367" s="16" t="s">
        <v>83</v>
      </c>
      <c r="F1367" s="16" t="s">
        <v>123</v>
      </c>
      <c r="G1367" s="16" t="s">
        <v>124</v>
      </c>
      <c r="H1367" t="s">
        <v>847</v>
      </c>
      <c r="I1367" s="16" t="s">
        <v>85</v>
      </c>
      <c r="J1367" s="17" t="s">
        <v>1032</v>
      </c>
      <c r="K1367" s="18" t="s">
        <v>85</v>
      </c>
      <c r="L1367" s="16" t="s">
        <v>98</v>
      </c>
      <c r="M1367" s="19">
        <v>4264</v>
      </c>
      <c r="N1367" s="21"/>
      <c r="O1367" s="36">
        <v>55500000</v>
      </c>
      <c r="P1367" s="63">
        <f>[1]!EUROCONVERT(O1367,"ITL","EUR")</f>
        <v>28663.36</v>
      </c>
    </row>
    <row r="1368" spans="1:16" ht="15">
      <c r="A1368" s="16" t="s">
        <v>1031</v>
      </c>
      <c r="B1368" s="16" t="s">
        <v>197</v>
      </c>
      <c r="C1368" s="16" t="s">
        <v>121</v>
      </c>
      <c r="D1368" s="16" t="s">
        <v>183</v>
      </c>
      <c r="E1368" s="16" t="s">
        <v>83</v>
      </c>
      <c r="F1368" s="16" t="s">
        <v>123</v>
      </c>
      <c r="G1368" s="16" t="s">
        <v>124</v>
      </c>
      <c r="H1368" t="s">
        <v>847</v>
      </c>
      <c r="I1368" s="16" t="s">
        <v>85</v>
      </c>
      <c r="J1368" s="17" t="s">
        <v>1032</v>
      </c>
      <c r="K1368" s="18" t="s">
        <v>85</v>
      </c>
      <c r="L1368" s="16" t="s">
        <v>98</v>
      </c>
      <c r="M1368" s="19">
        <v>4316</v>
      </c>
      <c r="N1368" s="21"/>
      <c r="O1368" s="36">
        <v>46250000</v>
      </c>
      <c r="P1368" s="63">
        <f>[1]!EUROCONVERT(O1368,"ITL","EUR")</f>
        <v>23886.13</v>
      </c>
    </row>
    <row r="1369" spans="1:16" ht="15">
      <c r="A1369" s="16" t="s">
        <v>1031</v>
      </c>
      <c r="B1369" s="16" t="s">
        <v>197</v>
      </c>
      <c r="C1369" s="16" t="s">
        <v>121</v>
      </c>
      <c r="D1369" s="16" t="s">
        <v>180</v>
      </c>
      <c r="E1369" s="16" t="s">
        <v>83</v>
      </c>
      <c r="F1369" s="16" t="s">
        <v>123</v>
      </c>
      <c r="G1369" s="16" t="s">
        <v>124</v>
      </c>
      <c r="H1369" t="s">
        <v>847</v>
      </c>
      <c r="I1369" s="16" t="s">
        <v>85</v>
      </c>
      <c r="J1369" s="17" t="s">
        <v>1032</v>
      </c>
      <c r="K1369" s="18" t="s">
        <v>85</v>
      </c>
      <c r="L1369" s="16" t="s">
        <v>98</v>
      </c>
      <c r="M1369" s="19">
        <v>4317</v>
      </c>
      <c r="N1369" s="21"/>
      <c r="O1369" s="36">
        <v>64750000</v>
      </c>
      <c r="P1369" s="63">
        <f>[1]!EUROCONVERT(O1369,"ITL","EUR")</f>
        <v>33440.58</v>
      </c>
    </row>
    <row r="1370" spans="1:16" ht="15">
      <c r="A1370" s="16" t="s">
        <v>1031</v>
      </c>
      <c r="B1370" s="16" t="s">
        <v>197</v>
      </c>
      <c r="C1370" s="16" t="s">
        <v>121</v>
      </c>
      <c r="D1370" s="16" t="s">
        <v>184</v>
      </c>
      <c r="E1370" s="16" t="s">
        <v>83</v>
      </c>
      <c r="F1370" s="16" t="s">
        <v>123</v>
      </c>
      <c r="G1370" s="16" t="s">
        <v>124</v>
      </c>
      <c r="H1370" t="s">
        <v>847</v>
      </c>
      <c r="I1370" s="16" t="s">
        <v>85</v>
      </c>
      <c r="J1370" s="17" t="s">
        <v>1032</v>
      </c>
      <c r="K1370" s="18" t="s">
        <v>85</v>
      </c>
      <c r="L1370" s="16" t="s">
        <v>98</v>
      </c>
      <c r="M1370" s="19">
        <v>4318</v>
      </c>
      <c r="N1370" s="21"/>
      <c r="O1370" s="36">
        <v>55500000</v>
      </c>
      <c r="P1370" s="63">
        <f>[1]!EUROCONVERT(O1370,"ITL","EUR")</f>
        <v>28663.36</v>
      </c>
    </row>
    <row r="1371" spans="1:16" ht="15">
      <c r="A1371" s="16" t="s">
        <v>1031</v>
      </c>
      <c r="B1371" s="16" t="s">
        <v>180</v>
      </c>
      <c r="C1371" s="16" t="s">
        <v>121</v>
      </c>
      <c r="D1371" s="16" t="s">
        <v>186</v>
      </c>
      <c r="E1371" s="16" t="s">
        <v>83</v>
      </c>
      <c r="F1371" s="16" t="s">
        <v>123</v>
      </c>
      <c r="G1371" s="16" t="s">
        <v>124</v>
      </c>
      <c r="H1371" t="s">
        <v>847</v>
      </c>
      <c r="I1371" s="16" t="s">
        <v>85</v>
      </c>
      <c r="J1371" s="17" t="s">
        <v>1032</v>
      </c>
      <c r="K1371" s="18" t="s">
        <v>85</v>
      </c>
      <c r="L1371" s="16" t="s">
        <v>98</v>
      </c>
      <c r="M1371" s="19">
        <v>4260</v>
      </c>
      <c r="N1371" s="21"/>
      <c r="O1371" s="36">
        <v>55500000</v>
      </c>
      <c r="P1371" s="63">
        <f>[1]!EUROCONVERT(O1371,"ITL","EUR")</f>
        <v>28663.36</v>
      </c>
    </row>
    <row r="1372" spans="1:16" ht="15">
      <c r="A1372" s="16" t="s">
        <v>1031</v>
      </c>
      <c r="B1372" s="16" t="s">
        <v>183</v>
      </c>
      <c r="C1372" s="16" t="s">
        <v>121</v>
      </c>
      <c r="D1372" s="16" t="s">
        <v>185</v>
      </c>
      <c r="E1372" s="16" t="s">
        <v>83</v>
      </c>
      <c r="F1372" s="16" t="s">
        <v>123</v>
      </c>
      <c r="G1372" s="16" t="s">
        <v>124</v>
      </c>
      <c r="H1372" t="s">
        <v>847</v>
      </c>
      <c r="I1372" s="16" t="s">
        <v>85</v>
      </c>
      <c r="J1372" s="17" t="s">
        <v>1032</v>
      </c>
      <c r="K1372" s="18" t="s">
        <v>85</v>
      </c>
      <c r="L1372" s="16" t="s">
        <v>98</v>
      </c>
      <c r="M1372" s="19">
        <v>4256</v>
      </c>
      <c r="N1372" s="21"/>
      <c r="O1372" s="36">
        <v>55500000</v>
      </c>
      <c r="P1372" s="63">
        <f>[1]!EUROCONVERT(O1372,"ITL","EUR")</f>
        <v>28663.36</v>
      </c>
    </row>
    <row r="1373" spans="1:17" s="81" customFormat="1" ht="16.5">
      <c r="A1373" s="20" t="s">
        <v>1033</v>
      </c>
      <c r="B1373" s="20"/>
      <c r="C1373" s="20"/>
      <c r="D1373" s="20"/>
      <c r="E1373" s="20"/>
      <c r="F1373" s="20"/>
      <c r="G1373" s="20"/>
      <c r="H1373" s="20"/>
      <c r="I1373" s="20"/>
      <c r="J1373" s="87"/>
      <c r="K1373" s="88"/>
      <c r="L1373" s="20"/>
      <c r="M1373" s="89"/>
      <c r="N1373" s="90"/>
      <c r="O1373" s="179">
        <f>SUBTOTAL(9,O1357:O1372)</f>
        <v>971250000</v>
      </c>
      <c r="P1373" s="83">
        <f>[1]!EUROCONVERT(O1373,"ITL","EUR")</f>
        <v>501608.76</v>
      </c>
      <c r="Q1373" s="163"/>
    </row>
    <row r="1374" spans="1:16" ht="15">
      <c r="A1374" s="16" t="s">
        <v>1034</v>
      </c>
      <c r="B1374" s="16" t="s">
        <v>183</v>
      </c>
      <c r="C1374" s="16" t="s">
        <v>121</v>
      </c>
      <c r="D1374" s="16" t="s">
        <v>196</v>
      </c>
      <c r="E1374" s="16" t="s">
        <v>83</v>
      </c>
      <c r="F1374" s="16" t="s">
        <v>123</v>
      </c>
      <c r="G1374" s="16" t="s">
        <v>124</v>
      </c>
      <c r="H1374" t="s">
        <v>847</v>
      </c>
      <c r="I1374" s="16" t="s">
        <v>85</v>
      </c>
      <c r="J1374" s="17" t="s">
        <v>1032</v>
      </c>
      <c r="K1374" s="18" t="s">
        <v>85</v>
      </c>
      <c r="L1374" s="16" t="s">
        <v>98</v>
      </c>
      <c r="M1374" s="19">
        <v>4307</v>
      </c>
      <c r="N1374" s="21"/>
      <c r="O1374" s="36">
        <v>58500000</v>
      </c>
      <c r="P1374" s="63">
        <f>[1]!EUROCONVERT(O1374,"ITL","EUR")</f>
        <v>30212.73</v>
      </c>
    </row>
    <row r="1375" spans="1:16" ht="15">
      <c r="A1375" s="16" t="s">
        <v>1034</v>
      </c>
      <c r="B1375" s="16" t="s">
        <v>183</v>
      </c>
      <c r="C1375" s="16" t="s">
        <v>121</v>
      </c>
      <c r="D1375" s="16" t="s">
        <v>126</v>
      </c>
      <c r="E1375" s="16" t="s">
        <v>83</v>
      </c>
      <c r="F1375" s="16" t="s">
        <v>123</v>
      </c>
      <c r="G1375" s="16" t="s">
        <v>124</v>
      </c>
      <c r="H1375" t="s">
        <v>847</v>
      </c>
      <c r="I1375" s="16" t="s">
        <v>85</v>
      </c>
      <c r="J1375" s="17" t="s">
        <v>1032</v>
      </c>
      <c r="K1375" s="18" t="s">
        <v>85</v>
      </c>
      <c r="L1375" s="16" t="s">
        <v>98</v>
      </c>
      <c r="M1375" s="19">
        <v>4306</v>
      </c>
      <c r="N1375" s="21"/>
      <c r="O1375" s="36">
        <v>32500000</v>
      </c>
      <c r="P1375" s="63">
        <f>[1]!EUROCONVERT(O1375,"ITL","EUR")</f>
        <v>16784.85</v>
      </c>
    </row>
    <row r="1376" spans="1:16" ht="15">
      <c r="A1376" s="16" t="s">
        <v>1034</v>
      </c>
      <c r="B1376" s="16" t="s">
        <v>183</v>
      </c>
      <c r="C1376" s="16" t="s">
        <v>121</v>
      </c>
      <c r="D1376" s="16" t="s">
        <v>195</v>
      </c>
      <c r="E1376" s="16" t="s">
        <v>83</v>
      </c>
      <c r="F1376" s="16" t="s">
        <v>123</v>
      </c>
      <c r="G1376" s="16" t="s">
        <v>124</v>
      </c>
      <c r="H1376" t="s">
        <v>847</v>
      </c>
      <c r="I1376" s="16" t="s">
        <v>85</v>
      </c>
      <c r="J1376" s="17" t="s">
        <v>1032</v>
      </c>
      <c r="K1376" s="18" t="s">
        <v>85</v>
      </c>
      <c r="L1376" s="16" t="s">
        <v>98</v>
      </c>
      <c r="M1376" s="19">
        <v>4305</v>
      </c>
      <c r="N1376" s="21"/>
      <c r="O1376" s="36">
        <v>45500000</v>
      </c>
      <c r="P1376" s="63">
        <f>[1]!EUROCONVERT(O1376,"ITL","EUR")</f>
        <v>23498.79</v>
      </c>
    </row>
    <row r="1377" spans="1:16" ht="15">
      <c r="A1377" s="16" t="s">
        <v>1034</v>
      </c>
      <c r="B1377" s="16" t="s">
        <v>197</v>
      </c>
      <c r="C1377" s="16" t="s">
        <v>121</v>
      </c>
      <c r="D1377" s="16" t="s">
        <v>188</v>
      </c>
      <c r="E1377" s="16" t="s">
        <v>83</v>
      </c>
      <c r="F1377" s="16" t="s">
        <v>123</v>
      </c>
      <c r="G1377" s="16" t="s">
        <v>124</v>
      </c>
      <c r="H1377" t="s">
        <v>847</v>
      </c>
      <c r="I1377" s="16" t="s">
        <v>85</v>
      </c>
      <c r="J1377" s="17" t="s">
        <v>1032</v>
      </c>
      <c r="K1377" s="18" t="s">
        <v>85</v>
      </c>
      <c r="L1377" s="16" t="s">
        <v>98</v>
      </c>
      <c r="M1377" s="19">
        <v>4303</v>
      </c>
      <c r="N1377" s="21"/>
      <c r="O1377" s="36">
        <v>32500000</v>
      </c>
      <c r="P1377" s="63">
        <f>[1]!EUROCONVERT(O1377,"ITL","EUR")</f>
        <v>16784.85</v>
      </c>
    </row>
    <row r="1378" spans="1:16" ht="15">
      <c r="A1378" s="16" t="s">
        <v>1034</v>
      </c>
      <c r="B1378" s="16" t="s">
        <v>197</v>
      </c>
      <c r="C1378" s="16" t="s">
        <v>121</v>
      </c>
      <c r="D1378" s="16" t="s">
        <v>183</v>
      </c>
      <c r="E1378" s="16" t="s">
        <v>83</v>
      </c>
      <c r="F1378" s="16" t="s">
        <v>123</v>
      </c>
      <c r="G1378" s="16" t="s">
        <v>124</v>
      </c>
      <c r="H1378" t="s">
        <v>847</v>
      </c>
      <c r="I1378" s="16" t="s">
        <v>85</v>
      </c>
      <c r="J1378" s="17" t="s">
        <v>1032</v>
      </c>
      <c r="K1378" s="18" t="s">
        <v>85</v>
      </c>
      <c r="L1378" s="16" t="s">
        <v>98</v>
      </c>
      <c r="M1378" s="19">
        <v>4301</v>
      </c>
      <c r="N1378" s="21"/>
      <c r="O1378" s="36">
        <v>58500000</v>
      </c>
      <c r="P1378" s="63">
        <f>[1]!EUROCONVERT(O1378,"ITL","EUR")</f>
        <v>30212.73</v>
      </c>
    </row>
    <row r="1379" spans="1:16" ht="15">
      <c r="A1379" s="16" t="s">
        <v>1034</v>
      </c>
      <c r="B1379" s="16" t="s">
        <v>183</v>
      </c>
      <c r="C1379" s="16" t="s">
        <v>121</v>
      </c>
      <c r="D1379" s="16" t="s">
        <v>185</v>
      </c>
      <c r="E1379" s="16" t="s">
        <v>83</v>
      </c>
      <c r="F1379" s="16" t="s">
        <v>123</v>
      </c>
      <c r="G1379" s="16" t="s">
        <v>124</v>
      </c>
      <c r="H1379" t="s">
        <v>847</v>
      </c>
      <c r="I1379" s="16" t="s">
        <v>85</v>
      </c>
      <c r="J1379" s="17" t="s">
        <v>1032</v>
      </c>
      <c r="K1379" s="18" t="s">
        <v>85</v>
      </c>
      <c r="L1379" s="16" t="s">
        <v>98</v>
      </c>
      <c r="M1379" s="19">
        <v>4304</v>
      </c>
      <c r="N1379" s="21"/>
      <c r="O1379" s="36">
        <v>45500000</v>
      </c>
      <c r="P1379" s="63">
        <f>[1]!EUROCONVERT(O1379,"ITL","EUR")</f>
        <v>23498.79</v>
      </c>
    </row>
    <row r="1380" spans="1:16" ht="15">
      <c r="A1380" s="16" t="s">
        <v>1034</v>
      </c>
      <c r="B1380" s="16" t="s">
        <v>197</v>
      </c>
      <c r="C1380" s="16" t="s">
        <v>121</v>
      </c>
      <c r="D1380" s="16" t="s">
        <v>180</v>
      </c>
      <c r="E1380" s="16" t="s">
        <v>83</v>
      </c>
      <c r="F1380" s="16" t="s">
        <v>123</v>
      </c>
      <c r="G1380" s="16" t="s">
        <v>124</v>
      </c>
      <c r="H1380" t="s">
        <v>847</v>
      </c>
      <c r="I1380" s="16" t="s">
        <v>85</v>
      </c>
      <c r="J1380" s="17" t="s">
        <v>1032</v>
      </c>
      <c r="K1380" s="18" t="s">
        <v>85</v>
      </c>
      <c r="L1380" s="16" t="s">
        <v>98</v>
      </c>
      <c r="M1380" s="19">
        <v>4300</v>
      </c>
      <c r="N1380" s="21"/>
      <c r="O1380" s="36">
        <v>32500000</v>
      </c>
      <c r="P1380" s="63">
        <f>[1]!EUROCONVERT(O1380,"ITL","EUR")</f>
        <v>16784.85</v>
      </c>
    </row>
    <row r="1381" spans="1:16" ht="15">
      <c r="A1381" s="16" t="s">
        <v>1034</v>
      </c>
      <c r="B1381" s="16" t="s">
        <v>184</v>
      </c>
      <c r="C1381" s="16" t="s">
        <v>121</v>
      </c>
      <c r="D1381" s="16" t="s">
        <v>187</v>
      </c>
      <c r="E1381" s="16" t="s">
        <v>83</v>
      </c>
      <c r="F1381" s="16" t="s">
        <v>123</v>
      </c>
      <c r="G1381" s="16" t="s">
        <v>124</v>
      </c>
      <c r="H1381" t="s">
        <v>847</v>
      </c>
      <c r="I1381" s="16" t="s">
        <v>85</v>
      </c>
      <c r="J1381" s="17" t="s">
        <v>1032</v>
      </c>
      <c r="K1381" s="18" t="s">
        <v>85</v>
      </c>
      <c r="L1381" s="16" t="s">
        <v>98</v>
      </c>
      <c r="M1381" s="19">
        <v>4314</v>
      </c>
      <c r="N1381" s="21"/>
      <c r="O1381" s="36">
        <v>45500000</v>
      </c>
      <c r="P1381" s="63">
        <f>[1]!EUROCONVERT(O1381,"ITL","EUR")</f>
        <v>23498.79</v>
      </c>
    </row>
    <row r="1382" spans="1:16" ht="15">
      <c r="A1382" s="16" t="s">
        <v>1034</v>
      </c>
      <c r="B1382" s="16" t="s">
        <v>197</v>
      </c>
      <c r="C1382" s="16" t="s">
        <v>121</v>
      </c>
      <c r="D1382" s="16" t="s">
        <v>184</v>
      </c>
      <c r="E1382" s="16" t="s">
        <v>83</v>
      </c>
      <c r="F1382" s="16" t="s">
        <v>123</v>
      </c>
      <c r="G1382" s="16" t="s">
        <v>124</v>
      </c>
      <c r="H1382" t="s">
        <v>847</v>
      </c>
      <c r="I1382" s="16" t="s">
        <v>85</v>
      </c>
      <c r="J1382" s="17" t="s">
        <v>1032</v>
      </c>
      <c r="K1382" s="18" t="s">
        <v>85</v>
      </c>
      <c r="L1382" s="16" t="s">
        <v>98</v>
      </c>
      <c r="M1382" s="19">
        <v>4302</v>
      </c>
      <c r="N1382" s="21"/>
      <c r="O1382" s="36">
        <v>58500000</v>
      </c>
      <c r="P1382" s="63">
        <f>[1]!EUROCONVERT(O1382,"ITL","EUR")</f>
        <v>30212.73</v>
      </c>
    </row>
    <row r="1383" spans="1:16" ht="15">
      <c r="A1383" s="16" t="s">
        <v>1034</v>
      </c>
      <c r="B1383" s="16" t="s">
        <v>184</v>
      </c>
      <c r="C1383" s="16" t="s">
        <v>121</v>
      </c>
      <c r="D1383" s="16" t="s">
        <v>192</v>
      </c>
      <c r="E1383" s="16" t="s">
        <v>83</v>
      </c>
      <c r="F1383" s="16" t="s">
        <v>123</v>
      </c>
      <c r="G1383" s="16" t="s">
        <v>124</v>
      </c>
      <c r="H1383" t="s">
        <v>847</v>
      </c>
      <c r="I1383" s="16" t="s">
        <v>85</v>
      </c>
      <c r="J1383" s="17" t="s">
        <v>1032</v>
      </c>
      <c r="K1383" s="18" t="s">
        <v>85</v>
      </c>
      <c r="L1383" s="16" t="s">
        <v>98</v>
      </c>
      <c r="M1383" s="19">
        <v>4313</v>
      </c>
      <c r="N1383" s="21"/>
      <c r="O1383" s="36">
        <v>45500000</v>
      </c>
      <c r="P1383" s="63">
        <f>[1]!EUROCONVERT(O1383,"ITL","EUR")</f>
        <v>23498.79</v>
      </c>
    </row>
    <row r="1384" spans="1:16" ht="15">
      <c r="A1384" s="16" t="s">
        <v>1034</v>
      </c>
      <c r="B1384" s="16" t="s">
        <v>180</v>
      </c>
      <c r="C1384" s="16" t="s">
        <v>121</v>
      </c>
      <c r="D1384" s="16" t="s">
        <v>186</v>
      </c>
      <c r="E1384" s="16" t="s">
        <v>83</v>
      </c>
      <c r="F1384" s="16" t="s">
        <v>123</v>
      </c>
      <c r="G1384" s="16" t="s">
        <v>124</v>
      </c>
      <c r="H1384" t="s">
        <v>847</v>
      </c>
      <c r="I1384" s="16" t="s">
        <v>85</v>
      </c>
      <c r="J1384" s="17" t="s">
        <v>1032</v>
      </c>
      <c r="K1384" s="18" t="s">
        <v>85</v>
      </c>
      <c r="L1384" s="16" t="s">
        <v>98</v>
      </c>
      <c r="M1384" s="19">
        <v>4308</v>
      </c>
      <c r="N1384" s="21"/>
      <c r="O1384" s="36">
        <v>45500000</v>
      </c>
      <c r="P1384" s="63">
        <f>[1]!EUROCONVERT(O1384,"ITL","EUR")</f>
        <v>23498.79</v>
      </c>
    </row>
    <row r="1385" spans="1:16" ht="15">
      <c r="A1385" s="16" t="s">
        <v>1034</v>
      </c>
      <c r="B1385" s="16" t="s">
        <v>184</v>
      </c>
      <c r="C1385" s="16" t="s">
        <v>121</v>
      </c>
      <c r="D1385" s="16" t="s">
        <v>191</v>
      </c>
      <c r="E1385" s="16" t="s">
        <v>83</v>
      </c>
      <c r="F1385" s="16" t="s">
        <v>123</v>
      </c>
      <c r="G1385" s="16" t="s">
        <v>124</v>
      </c>
      <c r="H1385" t="s">
        <v>847</v>
      </c>
      <c r="I1385" s="16" t="s">
        <v>85</v>
      </c>
      <c r="J1385" s="17" t="s">
        <v>1032</v>
      </c>
      <c r="K1385" s="18" t="s">
        <v>85</v>
      </c>
      <c r="L1385" s="16" t="s">
        <v>98</v>
      </c>
      <c r="M1385" s="19">
        <v>4312</v>
      </c>
      <c r="N1385" s="21"/>
      <c r="O1385" s="36">
        <v>45500000</v>
      </c>
      <c r="P1385" s="63">
        <f>[1]!EUROCONVERT(O1385,"ITL","EUR")</f>
        <v>23498.79</v>
      </c>
    </row>
    <row r="1386" spans="1:16" ht="15">
      <c r="A1386" s="16" t="s">
        <v>1034</v>
      </c>
      <c r="B1386" s="16" t="s">
        <v>184</v>
      </c>
      <c r="C1386" s="16" t="s">
        <v>121</v>
      </c>
      <c r="D1386" s="16" t="s">
        <v>193</v>
      </c>
      <c r="E1386" s="16" t="s">
        <v>83</v>
      </c>
      <c r="F1386" s="16" t="s">
        <v>123</v>
      </c>
      <c r="G1386" s="16" t="s">
        <v>124</v>
      </c>
      <c r="H1386" t="s">
        <v>847</v>
      </c>
      <c r="I1386" s="16" t="s">
        <v>85</v>
      </c>
      <c r="J1386" s="17" t="s">
        <v>1032</v>
      </c>
      <c r="K1386" s="18" t="s">
        <v>85</v>
      </c>
      <c r="L1386" s="16" t="s">
        <v>98</v>
      </c>
      <c r="M1386" s="19">
        <v>4315</v>
      </c>
      <c r="N1386" s="21"/>
      <c r="O1386" s="36">
        <v>45500000</v>
      </c>
      <c r="P1386" s="63">
        <f>[1]!EUROCONVERT(O1386,"ITL","EUR")</f>
        <v>23498.79</v>
      </c>
    </row>
    <row r="1387" spans="1:16" ht="15">
      <c r="A1387" s="16" t="s">
        <v>1034</v>
      </c>
      <c r="B1387" s="16" t="s">
        <v>180</v>
      </c>
      <c r="C1387" s="16" t="s">
        <v>121</v>
      </c>
      <c r="D1387" s="16" t="s">
        <v>98</v>
      </c>
      <c r="E1387" s="16" t="s">
        <v>83</v>
      </c>
      <c r="F1387" s="16" t="s">
        <v>123</v>
      </c>
      <c r="G1387" s="16" t="s">
        <v>124</v>
      </c>
      <c r="H1387" t="s">
        <v>847</v>
      </c>
      <c r="I1387" s="16" t="s">
        <v>85</v>
      </c>
      <c r="J1387" s="17" t="s">
        <v>1032</v>
      </c>
      <c r="K1387" s="18" t="s">
        <v>85</v>
      </c>
      <c r="L1387" s="16" t="s">
        <v>98</v>
      </c>
      <c r="M1387" s="19">
        <v>4311</v>
      </c>
      <c r="N1387" s="21"/>
      <c r="O1387" s="36">
        <v>45500000</v>
      </c>
      <c r="P1387" s="63">
        <f>[1]!EUROCONVERT(O1387,"ITL","EUR")</f>
        <v>23498.79</v>
      </c>
    </row>
    <row r="1388" spans="1:16" ht="15">
      <c r="A1388" s="16" t="s">
        <v>1034</v>
      </c>
      <c r="B1388" s="16" t="s">
        <v>180</v>
      </c>
      <c r="C1388" s="16" t="s">
        <v>121</v>
      </c>
      <c r="D1388" s="16" t="s">
        <v>181</v>
      </c>
      <c r="E1388" s="16" t="s">
        <v>83</v>
      </c>
      <c r="F1388" s="16" t="s">
        <v>123</v>
      </c>
      <c r="G1388" s="16" t="s">
        <v>124</v>
      </c>
      <c r="H1388" t="s">
        <v>847</v>
      </c>
      <c r="I1388" s="16" t="s">
        <v>85</v>
      </c>
      <c r="J1388" s="17" t="s">
        <v>1032</v>
      </c>
      <c r="K1388" s="18" t="s">
        <v>85</v>
      </c>
      <c r="L1388" s="16" t="s">
        <v>98</v>
      </c>
      <c r="M1388" s="19">
        <v>4310</v>
      </c>
      <c r="N1388" s="21"/>
      <c r="O1388" s="36">
        <v>45500000</v>
      </c>
      <c r="P1388" s="63">
        <f>[1]!EUROCONVERT(O1388,"ITL","EUR")</f>
        <v>23498.79</v>
      </c>
    </row>
    <row r="1389" spans="1:16" ht="15">
      <c r="A1389" s="16" t="s">
        <v>1034</v>
      </c>
      <c r="B1389" s="16" t="s">
        <v>180</v>
      </c>
      <c r="C1389" s="16" t="s">
        <v>121</v>
      </c>
      <c r="D1389" s="16" t="s">
        <v>194</v>
      </c>
      <c r="E1389" s="16" t="s">
        <v>83</v>
      </c>
      <c r="F1389" s="16" t="s">
        <v>123</v>
      </c>
      <c r="G1389" s="16" t="s">
        <v>124</v>
      </c>
      <c r="H1389" t="s">
        <v>847</v>
      </c>
      <c r="I1389" s="16" t="s">
        <v>85</v>
      </c>
      <c r="J1389" s="17" t="s">
        <v>1032</v>
      </c>
      <c r="K1389" s="18" t="s">
        <v>85</v>
      </c>
      <c r="L1389" s="16" t="s">
        <v>98</v>
      </c>
      <c r="M1389" s="19">
        <v>4309</v>
      </c>
      <c r="N1389" s="21"/>
      <c r="O1389" s="36">
        <v>45500000</v>
      </c>
      <c r="P1389" s="63">
        <f>[1]!EUROCONVERT(O1389,"ITL","EUR")</f>
        <v>23498.79</v>
      </c>
    </row>
    <row r="1390" spans="1:17" s="81" customFormat="1" ht="16.5">
      <c r="A1390" s="20" t="s">
        <v>1035</v>
      </c>
      <c r="B1390" s="20"/>
      <c r="C1390" s="20"/>
      <c r="D1390" s="20"/>
      <c r="E1390" s="20"/>
      <c r="F1390" s="20"/>
      <c r="G1390" s="20"/>
      <c r="H1390" s="20"/>
      <c r="I1390" s="20"/>
      <c r="J1390" s="87"/>
      <c r="K1390" s="88"/>
      <c r="L1390" s="20"/>
      <c r="M1390" s="89"/>
      <c r="N1390" s="90"/>
      <c r="O1390" s="179">
        <f>SUBTOTAL(9,O1374:O1389)</f>
        <v>728000000</v>
      </c>
      <c r="P1390" s="83">
        <f>[1]!EUROCONVERT(O1390,"ITL","EUR")</f>
        <v>375980.62</v>
      </c>
      <c r="Q1390" s="163"/>
    </row>
    <row r="1391" spans="1:16" ht="15">
      <c r="A1391" s="16" t="s">
        <v>1036</v>
      </c>
      <c r="B1391" s="16" t="s">
        <v>180</v>
      </c>
      <c r="C1391" s="16" t="s">
        <v>121</v>
      </c>
      <c r="D1391" s="16" t="s">
        <v>194</v>
      </c>
      <c r="E1391" s="16" t="s">
        <v>83</v>
      </c>
      <c r="F1391" s="16" t="s">
        <v>123</v>
      </c>
      <c r="G1391" s="16" t="s">
        <v>124</v>
      </c>
      <c r="H1391" t="s">
        <v>847</v>
      </c>
      <c r="I1391" s="16" t="s">
        <v>85</v>
      </c>
      <c r="J1391" s="17" t="s">
        <v>1032</v>
      </c>
      <c r="K1391" s="18" t="s">
        <v>85</v>
      </c>
      <c r="L1391" s="16" t="s">
        <v>98</v>
      </c>
      <c r="M1391" s="19">
        <v>4294</v>
      </c>
      <c r="N1391" s="21"/>
      <c r="O1391" s="36">
        <v>55500000</v>
      </c>
      <c r="P1391" s="63">
        <f>[1]!EUROCONVERT(O1391,"ITL","EUR")</f>
        <v>28663.36</v>
      </c>
    </row>
    <row r="1392" spans="1:16" ht="15">
      <c r="A1392" s="16" t="s">
        <v>1036</v>
      </c>
      <c r="B1392" s="16" t="s">
        <v>183</v>
      </c>
      <c r="C1392" s="16" t="s">
        <v>121</v>
      </c>
      <c r="D1392" s="16" t="s">
        <v>195</v>
      </c>
      <c r="E1392" s="16" t="s">
        <v>83</v>
      </c>
      <c r="F1392" s="16" t="s">
        <v>123</v>
      </c>
      <c r="G1392" s="16" t="s">
        <v>124</v>
      </c>
      <c r="H1392" t="s">
        <v>847</v>
      </c>
      <c r="I1392" s="16" t="s">
        <v>85</v>
      </c>
      <c r="J1392" s="17" t="s">
        <v>1032</v>
      </c>
      <c r="K1392" s="18" t="s">
        <v>85</v>
      </c>
      <c r="L1392" s="16" t="s">
        <v>98</v>
      </c>
      <c r="M1392" s="19">
        <v>4290</v>
      </c>
      <c r="N1392" s="21"/>
      <c r="O1392" s="36">
        <v>55500000</v>
      </c>
      <c r="P1392" s="63">
        <f>[1]!EUROCONVERT(O1392,"ITL","EUR")</f>
        <v>28663.36</v>
      </c>
    </row>
    <row r="1393" spans="1:16" ht="15">
      <c r="A1393" s="16" t="s">
        <v>1036</v>
      </c>
      <c r="B1393" s="16" t="s">
        <v>197</v>
      </c>
      <c r="C1393" s="16" t="s">
        <v>121</v>
      </c>
      <c r="D1393" s="16" t="s">
        <v>184</v>
      </c>
      <c r="E1393" s="16" t="s">
        <v>83</v>
      </c>
      <c r="F1393" s="16" t="s">
        <v>123</v>
      </c>
      <c r="G1393" s="16" t="s">
        <v>124</v>
      </c>
      <c r="H1393" t="s">
        <v>847</v>
      </c>
      <c r="I1393" s="16" t="s">
        <v>85</v>
      </c>
      <c r="J1393" s="17" t="s">
        <v>1032</v>
      </c>
      <c r="K1393" s="18" t="s">
        <v>85</v>
      </c>
      <c r="L1393" s="16" t="s">
        <v>98</v>
      </c>
      <c r="M1393" s="19">
        <v>4285</v>
      </c>
      <c r="N1393" s="21"/>
      <c r="O1393" s="36">
        <v>55500000</v>
      </c>
      <c r="P1393" s="63">
        <f>[1]!EUROCONVERT(O1393,"ITL","EUR")</f>
        <v>28663.36</v>
      </c>
    </row>
    <row r="1394" spans="1:16" ht="15">
      <c r="A1394" s="16" t="s">
        <v>1036</v>
      </c>
      <c r="B1394" s="16" t="s">
        <v>197</v>
      </c>
      <c r="C1394" s="16" t="s">
        <v>121</v>
      </c>
      <c r="D1394" s="16" t="s">
        <v>180</v>
      </c>
      <c r="E1394" s="16" t="s">
        <v>83</v>
      </c>
      <c r="F1394" s="16" t="s">
        <v>123</v>
      </c>
      <c r="G1394" s="16" t="s">
        <v>124</v>
      </c>
      <c r="H1394" t="s">
        <v>847</v>
      </c>
      <c r="I1394" s="16" t="s">
        <v>85</v>
      </c>
      <c r="J1394" s="17" t="s">
        <v>1032</v>
      </c>
      <c r="K1394" s="18" t="s">
        <v>85</v>
      </c>
      <c r="L1394" s="16" t="s">
        <v>98</v>
      </c>
      <c r="M1394" s="19">
        <v>4286</v>
      </c>
      <c r="N1394" s="21"/>
      <c r="O1394" s="36">
        <v>64750000</v>
      </c>
      <c r="P1394" s="63">
        <f>[1]!EUROCONVERT(O1394,"ITL","EUR")</f>
        <v>33440.58</v>
      </c>
    </row>
    <row r="1395" spans="1:16" ht="15">
      <c r="A1395" s="16" t="s">
        <v>1036</v>
      </c>
      <c r="B1395" s="16" t="s">
        <v>183</v>
      </c>
      <c r="C1395" s="16" t="s">
        <v>121</v>
      </c>
      <c r="D1395" s="16" t="s">
        <v>126</v>
      </c>
      <c r="E1395" s="16" t="s">
        <v>83</v>
      </c>
      <c r="F1395" s="16" t="s">
        <v>123</v>
      </c>
      <c r="G1395" s="16" t="s">
        <v>124</v>
      </c>
      <c r="H1395" t="s">
        <v>847</v>
      </c>
      <c r="I1395" s="16" t="s">
        <v>85</v>
      </c>
      <c r="J1395" s="17" t="s">
        <v>1032</v>
      </c>
      <c r="K1395" s="18" t="s">
        <v>85</v>
      </c>
      <c r="L1395" s="16" t="s">
        <v>98</v>
      </c>
      <c r="M1395" s="19">
        <v>4287</v>
      </c>
      <c r="N1395" s="21"/>
      <c r="O1395" s="36">
        <v>64750000</v>
      </c>
      <c r="P1395" s="63">
        <f>[1]!EUROCONVERT(O1395,"ITL","EUR")</f>
        <v>33440.58</v>
      </c>
    </row>
    <row r="1396" spans="1:16" ht="15">
      <c r="A1396" s="16" t="s">
        <v>1036</v>
      </c>
      <c r="B1396" s="16" t="s">
        <v>197</v>
      </c>
      <c r="C1396" s="16" t="s">
        <v>121</v>
      </c>
      <c r="D1396" s="16" t="s">
        <v>188</v>
      </c>
      <c r="E1396" s="16" t="s">
        <v>83</v>
      </c>
      <c r="F1396" s="16" t="s">
        <v>123</v>
      </c>
      <c r="G1396" s="16" t="s">
        <v>124</v>
      </c>
      <c r="H1396" t="s">
        <v>847</v>
      </c>
      <c r="I1396" s="16" t="s">
        <v>85</v>
      </c>
      <c r="J1396" s="17" t="s">
        <v>1032</v>
      </c>
      <c r="K1396" s="18" t="s">
        <v>85</v>
      </c>
      <c r="L1396" s="16" t="s">
        <v>98</v>
      </c>
      <c r="M1396" s="19">
        <v>4288</v>
      </c>
      <c r="N1396" s="21"/>
      <c r="O1396" s="36">
        <v>55500000</v>
      </c>
      <c r="P1396" s="63">
        <f>[1]!EUROCONVERT(O1396,"ITL","EUR")</f>
        <v>28663.36</v>
      </c>
    </row>
    <row r="1397" spans="1:16" ht="15">
      <c r="A1397" s="16" t="s">
        <v>1036</v>
      </c>
      <c r="B1397" s="16" t="s">
        <v>183</v>
      </c>
      <c r="C1397" s="16" t="s">
        <v>121</v>
      </c>
      <c r="D1397" s="16" t="s">
        <v>196</v>
      </c>
      <c r="E1397" s="16" t="s">
        <v>83</v>
      </c>
      <c r="F1397" s="16" t="s">
        <v>123</v>
      </c>
      <c r="G1397" s="16" t="s">
        <v>124</v>
      </c>
      <c r="H1397" t="s">
        <v>847</v>
      </c>
      <c r="I1397" s="16" t="s">
        <v>85</v>
      </c>
      <c r="J1397" s="17" t="s">
        <v>1032</v>
      </c>
      <c r="K1397" s="18" t="s">
        <v>85</v>
      </c>
      <c r="L1397" s="16" t="s">
        <v>98</v>
      </c>
      <c r="M1397" s="19">
        <v>4289</v>
      </c>
      <c r="N1397" s="21"/>
      <c r="O1397" s="36">
        <v>74000000</v>
      </c>
      <c r="P1397" s="63">
        <f>[1]!EUROCONVERT(O1397,"ITL","EUR")</f>
        <v>38217.81</v>
      </c>
    </row>
    <row r="1398" spans="1:16" ht="15">
      <c r="A1398" s="16" t="s">
        <v>1036</v>
      </c>
      <c r="B1398" s="16" t="s">
        <v>197</v>
      </c>
      <c r="C1398" s="16" t="s">
        <v>121</v>
      </c>
      <c r="D1398" s="16" t="s">
        <v>183</v>
      </c>
      <c r="E1398" s="16" t="s">
        <v>83</v>
      </c>
      <c r="F1398" s="16" t="s">
        <v>123</v>
      </c>
      <c r="G1398" s="16" t="s">
        <v>124</v>
      </c>
      <c r="H1398" t="s">
        <v>847</v>
      </c>
      <c r="I1398" s="16" t="s">
        <v>85</v>
      </c>
      <c r="J1398" s="17" t="s">
        <v>1032</v>
      </c>
      <c r="K1398" s="18" t="s">
        <v>85</v>
      </c>
      <c r="L1398" s="16" t="s">
        <v>98</v>
      </c>
      <c r="M1398" s="19">
        <v>4284</v>
      </c>
      <c r="N1398" s="21"/>
      <c r="O1398" s="36">
        <v>46250000</v>
      </c>
      <c r="P1398" s="63">
        <f>[1]!EUROCONVERT(O1398,"ITL","EUR")</f>
        <v>23886.13</v>
      </c>
    </row>
    <row r="1399" spans="1:16" ht="15">
      <c r="A1399" s="16" t="s">
        <v>1036</v>
      </c>
      <c r="B1399" s="16" t="s">
        <v>183</v>
      </c>
      <c r="C1399" s="16" t="s">
        <v>121</v>
      </c>
      <c r="D1399" s="16" t="s">
        <v>185</v>
      </c>
      <c r="E1399" s="16" t="s">
        <v>83</v>
      </c>
      <c r="F1399" s="16" t="s">
        <v>123</v>
      </c>
      <c r="G1399" s="16" t="s">
        <v>124</v>
      </c>
      <c r="H1399" t="s">
        <v>847</v>
      </c>
      <c r="I1399" s="16" t="s">
        <v>85</v>
      </c>
      <c r="J1399" s="17" t="s">
        <v>1032</v>
      </c>
      <c r="K1399" s="18" t="s">
        <v>85</v>
      </c>
      <c r="L1399" s="16" t="s">
        <v>98</v>
      </c>
      <c r="M1399" s="19">
        <v>4291</v>
      </c>
      <c r="N1399" s="21"/>
      <c r="O1399" s="36">
        <v>55500000</v>
      </c>
      <c r="P1399" s="63">
        <f>[1]!EUROCONVERT(O1399,"ITL","EUR")</f>
        <v>28663.36</v>
      </c>
    </row>
    <row r="1400" spans="1:16" ht="15">
      <c r="A1400" s="16" t="s">
        <v>1036</v>
      </c>
      <c r="B1400" s="16" t="s">
        <v>180</v>
      </c>
      <c r="C1400" s="16" t="s">
        <v>121</v>
      </c>
      <c r="D1400" s="16" t="s">
        <v>98</v>
      </c>
      <c r="E1400" s="16" t="s">
        <v>83</v>
      </c>
      <c r="F1400" s="16" t="s">
        <v>123</v>
      </c>
      <c r="G1400" s="16" t="s">
        <v>124</v>
      </c>
      <c r="H1400" t="s">
        <v>847</v>
      </c>
      <c r="I1400" s="16" t="s">
        <v>85</v>
      </c>
      <c r="J1400" s="17" t="s">
        <v>1032</v>
      </c>
      <c r="K1400" s="18" t="s">
        <v>85</v>
      </c>
      <c r="L1400" s="16" t="s">
        <v>98</v>
      </c>
      <c r="M1400" s="19">
        <v>4293</v>
      </c>
      <c r="N1400" s="21"/>
      <c r="O1400" s="36">
        <v>64750000</v>
      </c>
      <c r="P1400" s="63">
        <f>[1]!EUROCONVERT(O1400,"ITL","EUR")</f>
        <v>33440.58</v>
      </c>
    </row>
    <row r="1401" spans="1:16" ht="15">
      <c r="A1401" s="16" t="s">
        <v>1036</v>
      </c>
      <c r="B1401" s="16" t="s">
        <v>180</v>
      </c>
      <c r="C1401" s="16" t="s">
        <v>121</v>
      </c>
      <c r="D1401" s="16" t="s">
        <v>186</v>
      </c>
      <c r="E1401" s="16" t="s">
        <v>83</v>
      </c>
      <c r="F1401" s="16" t="s">
        <v>123</v>
      </c>
      <c r="G1401" s="16" t="s">
        <v>124</v>
      </c>
      <c r="H1401" t="s">
        <v>847</v>
      </c>
      <c r="I1401" s="16" t="s">
        <v>85</v>
      </c>
      <c r="J1401" s="17" t="s">
        <v>1032</v>
      </c>
      <c r="K1401" s="18" t="s">
        <v>85</v>
      </c>
      <c r="L1401" s="16" t="s">
        <v>98</v>
      </c>
      <c r="M1401" s="19">
        <v>4295</v>
      </c>
      <c r="N1401" s="21"/>
      <c r="O1401" s="36">
        <v>55500000</v>
      </c>
      <c r="P1401" s="63">
        <f>[1]!EUROCONVERT(O1401,"ITL","EUR")</f>
        <v>28663.36</v>
      </c>
    </row>
    <row r="1402" spans="1:16" ht="15">
      <c r="A1402" s="16" t="s">
        <v>1036</v>
      </c>
      <c r="B1402" s="16" t="s">
        <v>184</v>
      </c>
      <c r="C1402" s="16" t="s">
        <v>121</v>
      </c>
      <c r="D1402" s="16" t="s">
        <v>187</v>
      </c>
      <c r="E1402" s="16" t="s">
        <v>83</v>
      </c>
      <c r="F1402" s="16" t="s">
        <v>123</v>
      </c>
      <c r="G1402" s="16" t="s">
        <v>124</v>
      </c>
      <c r="H1402" t="s">
        <v>847</v>
      </c>
      <c r="I1402" s="16" t="s">
        <v>85</v>
      </c>
      <c r="J1402" s="17" t="s">
        <v>1032</v>
      </c>
      <c r="K1402" s="18" t="s">
        <v>85</v>
      </c>
      <c r="L1402" s="16" t="s">
        <v>98</v>
      </c>
      <c r="M1402" s="19">
        <v>4296</v>
      </c>
      <c r="N1402" s="21"/>
      <c r="O1402" s="36">
        <v>74000000</v>
      </c>
      <c r="P1402" s="63">
        <f>[1]!EUROCONVERT(O1402,"ITL","EUR")</f>
        <v>38217.81</v>
      </c>
    </row>
    <row r="1403" spans="1:16" ht="15">
      <c r="A1403" s="16" t="s">
        <v>1036</v>
      </c>
      <c r="B1403" s="16" t="s">
        <v>184</v>
      </c>
      <c r="C1403" s="16" t="s">
        <v>121</v>
      </c>
      <c r="D1403" s="16" t="s">
        <v>193</v>
      </c>
      <c r="E1403" s="16" t="s">
        <v>83</v>
      </c>
      <c r="F1403" s="16" t="s">
        <v>123</v>
      </c>
      <c r="G1403" s="16" t="s">
        <v>124</v>
      </c>
      <c r="H1403" t="s">
        <v>847</v>
      </c>
      <c r="I1403" s="16" t="s">
        <v>85</v>
      </c>
      <c r="J1403" s="17" t="s">
        <v>1032</v>
      </c>
      <c r="K1403" s="18" t="s">
        <v>85</v>
      </c>
      <c r="L1403" s="16" t="s">
        <v>98</v>
      </c>
      <c r="M1403" s="19">
        <v>4297</v>
      </c>
      <c r="N1403" s="21"/>
      <c r="O1403" s="36">
        <v>64750000</v>
      </c>
      <c r="P1403" s="63">
        <f>[1]!EUROCONVERT(O1403,"ITL","EUR")</f>
        <v>33440.58</v>
      </c>
    </row>
    <row r="1404" spans="1:16" ht="15">
      <c r="A1404" s="16" t="s">
        <v>1036</v>
      </c>
      <c r="B1404" s="16" t="s">
        <v>184</v>
      </c>
      <c r="C1404" s="16" t="s">
        <v>121</v>
      </c>
      <c r="D1404" s="16" t="s">
        <v>192</v>
      </c>
      <c r="E1404" s="16" t="s">
        <v>83</v>
      </c>
      <c r="F1404" s="16" t="s">
        <v>123</v>
      </c>
      <c r="G1404" s="16" t="s">
        <v>124</v>
      </c>
      <c r="H1404" t="s">
        <v>847</v>
      </c>
      <c r="I1404" s="16" t="s">
        <v>85</v>
      </c>
      <c r="J1404" s="17" t="s">
        <v>1032</v>
      </c>
      <c r="K1404" s="18" t="s">
        <v>85</v>
      </c>
      <c r="L1404" s="16" t="s">
        <v>98</v>
      </c>
      <c r="M1404" s="19">
        <v>4298</v>
      </c>
      <c r="N1404" s="21"/>
      <c r="O1404" s="36">
        <v>55500000</v>
      </c>
      <c r="P1404" s="63">
        <f>[1]!EUROCONVERT(O1404,"ITL","EUR")</f>
        <v>28663.36</v>
      </c>
    </row>
    <row r="1405" spans="1:16" ht="15">
      <c r="A1405" s="16" t="s">
        <v>1036</v>
      </c>
      <c r="B1405" s="16" t="s">
        <v>184</v>
      </c>
      <c r="C1405" s="16" t="s">
        <v>121</v>
      </c>
      <c r="D1405" s="16" t="s">
        <v>191</v>
      </c>
      <c r="E1405" s="16" t="s">
        <v>83</v>
      </c>
      <c r="F1405" s="16" t="s">
        <v>123</v>
      </c>
      <c r="G1405" s="16" t="s">
        <v>124</v>
      </c>
      <c r="H1405" t="s">
        <v>847</v>
      </c>
      <c r="I1405" s="16" t="s">
        <v>85</v>
      </c>
      <c r="J1405" s="17" t="s">
        <v>1032</v>
      </c>
      <c r="K1405" s="18" t="s">
        <v>85</v>
      </c>
      <c r="L1405" s="16" t="s">
        <v>98</v>
      </c>
      <c r="M1405" s="19">
        <v>4299</v>
      </c>
      <c r="N1405" s="21"/>
      <c r="O1405" s="36">
        <v>55500000</v>
      </c>
      <c r="P1405" s="63">
        <f>[1]!EUROCONVERT(O1405,"ITL","EUR")</f>
        <v>28663.36</v>
      </c>
    </row>
    <row r="1406" spans="1:16" ht="15">
      <c r="A1406" s="16" t="s">
        <v>1036</v>
      </c>
      <c r="B1406" s="16" t="s">
        <v>180</v>
      </c>
      <c r="C1406" s="16" t="s">
        <v>121</v>
      </c>
      <c r="D1406" s="16" t="s">
        <v>181</v>
      </c>
      <c r="E1406" s="16" t="s">
        <v>83</v>
      </c>
      <c r="F1406" s="16" t="s">
        <v>123</v>
      </c>
      <c r="G1406" s="16" t="s">
        <v>124</v>
      </c>
      <c r="H1406" t="s">
        <v>847</v>
      </c>
      <c r="I1406" s="16" t="s">
        <v>85</v>
      </c>
      <c r="J1406" s="17" t="s">
        <v>1032</v>
      </c>
      <c r="K1406" s="18" t="s">
        <v>85</v>
      </c>
      <c r="L1406" s="16" t="s">
        <v>98</v>
      </c>
      <c r="M1406" s="19">
        <v>4292</v>
      </c>
      <c r="N1406" s="21"/>
      <c r="O1406" s="36">
        <v>74000000</v>
      </c>
      <c r="P1406" s="63">
        <f>[1]!EUROCONVERT(O1406,"ITL","EUR")</f>
        <v>38217.81</v>
      </c>
    </row>
    <row r="1407" spans="1:17" s="81" customFormat="1" ht="16.5">
      <c r="A1407" s="20" t="s">
        <v>1037</v>
      </c>
      <c r="B1407" s="20"/>
      <c r="C1407" s="20"/>
      <c r="D1407" s="20"/>
      <c r="E1407" s="20"/>
      <c r="F1407" s="20"/>
      <c r="G1407" s="20"/>
      <c r="H1407" s="20"/>
      <c r="I1407" s="20"/>
      <c r="J1407" s="87"/>
      <c r="K1407" s="88"/>
      <c r="L1407" s="20"/>
      <c r="M1407" s="89"/>
      <c r="N1407" s="90"/>
      <c r="O1407" s="179">
        <f>SUBTOTAL(9,O1391:O1406)</f>
        <v>971250000</v>
      </c>
      <c r="P1407" s="83">
        <f>[1]!EUROCONVERT(O1407,"ITL","EUR")</f>
        <v>501608.76</v>
      </c>
      <c r="Q1407" s="163"/>
    </row>
    <row r="1408" spans="1:17" s="116" customFormat="1" ht="12.75">
      <c r="A1408" s="97" t="s">
        <v>1038</v>
      </c>
      <c r="O1408" s="117"/>
      <c r="P1408" s="118">
        <f>P1407+P1390+P1373</f>
        <v>1379198.1400000001</v>
      </c>
      <c r="Q1408" s="166">
        <v>1379198.14</v>
      </c>
    </row>
    <row r="1409" spans="1:17" ht="12.75">
      <c r="A1409" s="16" t="s">
        <v>616</v>
      </c>
      <c r="Q1409" s="226">
        <f>COUNT(Q2:Q1408)</f>
        <v>19</v>
      </c>
    </row>
    <row r="1410" spans="1:17" s="27" customFormat="1" ht="12.75">
      <c r="A1410" s="27" t="s">
        <v>570</v>
      </c>
      <c r="O1410" s="156"/>
      <c r="Q1410" s="70">
        <f>SUM(Q2:Q1408)</f>
        <v>46261856.150000006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7109375" style="0" customWidth="1"/>
    <col min="2" max="2" width="13.00390625" style="0" customWidth="1"/>
    <col min="3" max="3" width="12.140625" style="0" customWidth="1"/>
    <col min="4" max="4" width="4.00390625" style="0" customWidth="1"/>
    <col min="5" max="5" width="13.8515625" style="0" customWidth="1"/>
    <col min="6" max="6" width="5.28125" style="0" customWidth="1"/>
    <col min="7" max="7" width="18.7109375" style="0" customWidth="1"/>
    <col min="8" max="8" width="35.7109375" style="0" customWidth="1"/>
    <col min="9" max="9" width="36.7109375" style="0" customWidth="1"/>
    <col min="10" max="10" width="9.8515625" style="0" hidden="1" customWidth="1"/>
    <col min="11" max="11" width="11.28125" style="0" hidden="1" customWidth="1"/>
    <col min="12" max="12" width="13.140625" style="0" hidden="1" customWidth="1"/>
    <col min="13" max="13" width="8.8515625" style="0" hidden="1" customWidth="1"/>
    <col min="14" max="14" width="0" style="0" hidden="1" customWidth="1"/>
    <col min="15" max="15" width="19.00390625" style="23" customWidth="1"/>
    <col min="16" max="16" width="16.421875" style="0" customWidth="1"/>
    <col min="17" max="17" width="18.8515625" style="44" customWidth="1"/>
  </cols>
  <sheetData>
    <row r="1" spans="1:17" s="45" customFormat="1" ht="12.75">
      <c r="A1" s="45" t="s">
        <v>52</v>
      </c>
      <c r="B1" s="45" t="s">
        <v>53</v>
      </c>
      <c r="C1" s="45" t="s">
        <v>383</v>
      </c>
      <c r="D1" s="45" t="s">
        <v>54</v>
      </c>
      <c r="E1" s="45" t="s">
        <v>55</v>
      </c>
      <c r="F1" s="45" t="s">
        <v>56</v>
      </c>
      <c r="G1" s="45" t="s">
        <v>57</v>
      </c>
      <c r="H1" s="45" t="s">
        <v>58</v>
      </c>
      <c r="I1" s="45" t="s">
        <v>59</v>
      </c>
      <c r="J1" s="45" t="s">
        <v>60</v>
      </c>
      <c r="K1" s="45" t="s">
        <v>61</v>
      </c>
      <c r="L1" s="45" t="s">
        <v>62</v>
      </c>
      <c r="M1" s="45" t="s">
        <v>63</v>
      </c>
      <c r="O1" s="46" t="s">
        <v>384</v>
      </c>
      <c r="Q1" s="215" t="s">
        <v>568</v>
      </c>
    </row>
    <row r="2" spans="1:16" ht="15">
      <c r="A2" s="8" t="s">
        <v>442</v>
      </c>
      <c r="B2" s="8" t="s">
        <v>443</v>
      </c>
      <c r="C2" s="8" t="s">
        <v>444</v>
      </c>
      <c r="D2" s="8" t="s">
        <v>183</v>
      </c>
      <c r="E2" s="8" t="s">
        <v>283</v>
      </c>
      <c r="F2" s="8" t="s">
        <v>115</v>
      </c>
      <c r="G2" s="8" t="s">
        <v>411</v>
      </c>
      <c r="H2" s="8" t="s">
        <v>445</v>
      </c>
      <c r="I2" s="8" t="s">
        <v>446</v>
      </c>
      <c r="J2" s="10" t="s">
        <v>447</v>
      </c>
      <c r="K2" s="28" t="s">
        <v>85</v>
      </c>
      <c r="L2" s="8" t="s">
        <v>191</v>
      </c>
      <c r="M2" s="12">
        <v>4890</v>
      </c>
      <c r="N2" s="13"/>
      <c r="O2" s="14">
        <v>0</v>
      </c>
      <c r="P2" s="63">
        <f>[1]!EUROCONVERT(O2,"ITL","EUR")</f>
        <v>0</v>
      </c>
    </row>
    <row r="3" spans="1:16" ht="15">
      <c r="A3" s="8" t="s">
        <v>442</v>
      </c>
      <c r="B3" s="8" t="s">
        <v>443</v>
      </c>
      <c r="C3" s="8" t="s">
        <v>444</v>
      </c>
      <c r="D3" s="8" t="s">
        <v>183</v>
      </c>
      <c r="E3" s="8" t="s">
        <v>283</v>
      </c>
      <c r="F3" s="8" t="s">
        <v>115</v>
      </c>
      <c r="G3" s="8" t="s">
        <v>411</v>
      </c>
      <c r="H3" s="8" t="s">
        <v>448</v>
      </c>
      <c r="I3" s="8" t="s">
        <v>85</v>
      </c>
      <c r="J3" s="10" t="s">
        <v>447</v>
      </c>
      <c r="K3" s="28" t="s">
        <v>85</v>
      </c>
      <c r="L3" s="8" t="s">
        <v>191</v>
      </c>
      <c r="M3" s="12">
        <v>4639</v>
      </c>
      <c r="N3" s="13"/>
      <c r="O3" s="14">
        <v>5900000000</v>
      </c>
      <c r="P3" s="63">
        <f>[1]!EUROCONVERT(O3,"ITL","EUR")</f>
        <v>3047095.7</v>
      </c>
    </row>
    <row r="4" spans="1:17" s="94" customFormat="1" ht="16.5">
      <c r="A4" s="103" t="s">
        <v>449</v>
      </c>
      <c r="B4" s="103"/>
      <c r="C4" s="103"/>
      <c r="D4" s="103"/>
      <c r="E4" s="103"/>
      <c r="F4" s="103"/>
      <c r="G4" s="103"/>
      <c r="H4" s="103"/>
      <c r="I4" s="103"/>
      <c r="J4" s="104"/>
      <c r="K4" s="182"/>
      <c r="L4" s="103"/>
      <c r="M4" s="106"/>
      <c r="N4" s="107"/>
      <c r="O4" s="172">
        <f>SUBTOTAL(9,O2:O3)</f>
        <v>5900000000</v>
      </c>
      <c r="P4" s="102">
        <f>[1]!EUROCONVERT(O4,"ITL","EUR")</f>
        <v>3047095.7</v>
      </c>
      <c r="Q4" s="165">
        <v>3047095.7</v>
      </c>
    </row>
    <row r="5" spans="1:16" ht="25.5">
      <c r="A5" s="8" t="s">
        <v>450</v>
      </c>
      <c r="B5" s="8" t="s">
        <v>405</v>
      </c>
      <c r="C5" s="8" t="s">
        <v>121</v>
      </c>
      <c r="D5" s="8" t="s">
        <v>183</v>
      </c>
      <c r="E5" s="8" t="s">
        <v>451</v>
      </c>
      <c r="F5" s="8" t="s">
        <v>115</v>
      </c>
      <c r="G5" s="8" t="s">
        <v>452</v>
      </c>
      <c r="H5" s="8" t="s">
        <v>453</v>
      </c>
      <c r="I5" s="8" t="s">
        <v>85</v>
      </c>
      <c r="J5" s="10" t="s">
        <v>125</v>
      </c>
      <c r="K5" s="28" t="s">
        <v>85</v>
      </c>
      <c r="L5" s="8" t="s">
        <v>191</v>
      </c>
      <c r="M5" s="12">
        <v>4892</v>
      </c>
      <c r="N5" s="13"/>
      <c r="O5" s="14">
        <v>0</v>
      </c>
      <c r="P5" s="63">
        <f>[1]!EUROCONVERT(O5,"ITL","EUR")</f>
        <v>0</v>
      </c>
    </row>
    <row r="6" spans="1:16" ht="25.5">
      <c r="A6" s="8" t="s">
        <v>450</v>
      </c>
      <c r="B6" s="8" t="s">
        <v>405</v>
      </c>
      <c r="C6" s="8" t="s">
        <v>121</v>
      </c>
      <c r="D6" s="8" t="s">
        <v>183</v>
      </c>
      <c r="E6" s="8" t="s">
        <v>451</v>
      </c>
      <c r="F6" s="8" t="s">
        <v>115</v>
      </c>
      <c r="G6" s="8" t="s">
        <v>452</v>
      </c>
      <c r="H6" s="8" t="s">
        <v>454</v>
      </c>
      <c r="I6" s="8" t="s">
        <v>85</v>
      </c>
      <c r="J6" s="10" t="s">
        <v>125</v>
      </c>
      <c r="K6" s="28" t="s">
        <v>85</v>
      </c>
      <c r="L6" s="8" t="s">
        <v>191</v>
      </c>
      <c r="M6" s="12">
        <v>4891</v>
      </c>
      <c r="N6" s="13"/>
      <c r="O6" s="14">
        <v>0</v>
      </c>
      <c r="P6" s="63">
        <f>[1]!EUROCONVERT(O6,"ITL","EUR")</f>
        <v>0</v>
      </c>
    </row>
    <row r="7" spans="1:16" ht="25.5">
      <c r="A7" s="8" t="s">
        <v>450</v>
      </c>
      <c r="B7" s="8" t="s">
        <v>405</v>
      </c>
      <c r="C7" s="8" t="s">
        <v>121</v>
      </c>
      <c r="D7" s="8" t="s">
        <v>183</v>
      </c>
      <c r="E7" s="8" t="s">
        <v>451</v>
      </c>
      <c r="F7" s="8" t="s">
        <v>115</v>
      </c>
      <c r="G7" s="8" t="s">
        <v>452</v>
      </c>
      <c r="H7" s="8" t="s">
        <v>455</v>
      </c>
      <c r="I7" s="8" t="s">
        <v>85</v>
      </c>
      <c r="J7" s="10" t="s">
        <v>125</v>
      </c>
      <c r="K7" s="28" t="s">
        <v>85</v>
      </c>
      <c r="L7" s="8" t="s">
        <v>191</v>
      </c>
      <c r="M7" s="12">
        <v>90</v>
      </c>
      <c r="N7" s="13"/>
      <c r="O7" s="14">
        <v>2682900000</v>
      </c>
      <c r="P7" s="63">
        <f>[1]!EUROCONVERT(O7,"ITL","EUR")</f>
        <v>1385602.21</v>
      </c>
    </row>
    <row r="8" spans="1:17" s="94" customFormat="1" ht="16.5">
      <c r="A8" s="103" t="s">
        <v>456</v>
      </c>
      <c r="B8" s="103"/>
      <c r="C8" s="103"/>
      <c r="D8" s="103"/>
      <c r="E8" s="103"/>
      <c r="F8" s="103"/>
      <c r="G8" s="103"/>
      <c r="H8" s="103"/>
      <c r="I8" s="103"/>
      <c r="J8" s="104"/>
      <c r="K8" s="182"/>
      <c r="L8" s="103"/>
      <c r="M8" s="106"/>
      <c r="N8" s="107"/>
      <c r="O8" s="172">
        <f>SUBTOTAL(9,O5:O7)</f>
        <v>2682900000</v>
      </c>
      <c r="P8" s="102">
        <f>[1]!EUROCONVERT(O8,"ITL","EUR")</f>
        <v>1385602.21</v>
      </c>
      <c r="Q8" s="165">
        <v>1385602.21</v>
      </c>
    </row>
    <row r="9" spans="1:17" s="94" customFormat="1" ht="15">
      <c r="A9" s="8" t="s">
        <v>1058</v>
      </c>
      <c r="B9" s="8" t="s">
        <v>405</v>
      </c>
      <c r="C9" s="8" t="s">
        <v>121</v>
      </c>
      <c r="D9" s="8" t="s">
        <v>85</v>
      </c>
      <c r="E9" s="8" t="s">
        <v>83</v>
      </c>
      <c r="F9" s="8" t="s">
        <v>115</v>
      </c>
      <c r="G9" s="8" t="s">
        <v>407</v>
      </c>
      <c r="H9" s="8" t="s">
        <v>584</v>
      </c>
      <c r="I9" s="8" t="s">
        <v>85</v>
      </c>
      <c r="J9" s="10" t="s">
        <v>85</v>
      </c>
      <c r="K9" s="28" t="s">
        <v>85</v>
      </c>
      <c r="L9" s="8" t="s">
        <v>191</v>
      </c>
      <c r="M9" s="12">
        <v>4204</v>
      </c>
      <c r="N9" s="13"/>
      <c r="O9" s="14">
        <v>636400000</v>
      </c>
      <c r="P9" s="63">
        <f>[1]!EUROCONVERT(O9,"ITL","EUR")</f>
        <v>328673.17</v>
      </c>
      <c r="Q9" s="165"/>
    </row>
    <row r="10" spans="1:17" s="94" customFormat="1" ht="15">
      <c r="A10" s="103"/>
      <c r="B10" s="103"/>
      <c r="C10" s="103"/>
      <c r="D10" s="103"/>
      <c r="E10" s="103"/>
      <c r="F10" s="103"/>
      <c r="G10" s="103"/>
      <c r="H10" s="103"/>
      <c r="I10" s="8" t="s">
        <v>51</v>
      </c>
      <c r="J10" s="104"/>
      <c r="K10" s="182"/>
      <c r="L10" s="103"/>
      <c r="M10" s="106"/>
      <c r="N10" s="107"/>
      <c r="O10" s="14">
        <v>1800000000</v>
      </c>
      <c r="P10" s="63">
        <f>[1]!EUROCONVERT(O10,"ITL","EUR")</f>
        <v>929622.42</v>
      </c>
      <c r="Q10" s="165"/>
    </row>
    <row r="11" spans="1:17" s="94" customFormat="1" ht="16.5">
      <c r="A11" s="103" t="s">
        <v>585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82"/>
      <c r="L11" s="103"/>
      <c r="M11" s="106"/>
      <c r="N11" s="107"/>
      <c r="O11" s="172">
        <f>SUM(O9:O10)</f>
        <v>2436400000</v>
      </c>
      <c r="P11" s="102">
        <f>[1]!EUROCONVERT(O11,"ITL","EUR")</f>
        <v>1258295.59</v>
      </c>
      <c r="Q11" s="165">
        <v>1258295.59</v>
      </c>
    </row>
    <row r="12" spans="1:16" ht="15">
      <c r="A12" s="8" t="s">
        <v>457</v>
      </c>
      <c r="B12" s="8" t="s">
        <v>404</v>
      </c>
      <c r="C12" s="8" t="s">
        <v>458</v>
      </c>
      <c r="D12" s="8" t="s">
        <v>85</v>
      </c>
      <c r="E12" s="8" t="s">
        <v>459</v>
      </c>
      <c r="F12" s="8" t="s">
        <v>75</v>
      </c>
      <c r="G12" s="8" t="s">
        <v>395</v>
      </c>
      <c r="H12" s="8" t="s">
        <v>460</v>
      </c>
      <c r="I12" s="8" t="s">
        <v>461</v>
      </c>
      <c r="J12" s="10" t="s">
        <v>462</v>
      </c>
      <c r="K12" s="28" t="s">
        <v>85</v>
      </c>
      <c r="L12" s="8" t="s">
        <v>191</v>
      </c>
      <c r="M12" s="12">
        <v>4893</v>
      </c>
      <c r="N12" s="13"/>
      <c r="O12" s="14">
        <v>0</v>
      </c>
      <c r="P12" s="63">
        <f>[1]!EUROCONVERT(O12,"ITL","EUR")</f>
        <v>0</v>
      </c>
    </row>
    <row r="13" spans="1:16" ht="25.5">
      <c r="A13" s="8" t="s">
        <v>457</v>
      </c>
      <c r="B13" s="8" t="s">
        <v>404</v>
      </c>
      <c r="C13" s="8" t="s">
        <v>458</v>
      </c>
      <c r="D13" s="8" t="s">
        <v>85</v>
      </c>
      <c r="E13" s="8" t="s">
        <v>459</v>
      </c>
      <c r="F13" s="8" t="s">
        <v>75</v>
      </c>
      <c r="G13" s="8" t="s">
        <v>463</v>
      </c>
      <c r="H13" s="9" t="s">
        <v>464</v>
      </c>
      <c r="I13" s="8" t="s">
        <v>459</v>
      </c>
      <c r="J13" s="10" t="s">
        <v>462</v>
      </c>
      <c r="K13" s="28" t="s">
        <v>85</v>
      </c>
      <c r="L13" s="8" t="s">
        <v>191</v>
      </c>
      <c r="M13" s="12">
        <v>2</v>
      </c>
      <c r="N13" s="13"/>
      <c r="O13" s="14">
        <v>4142000000</v>
      </c>
      <c r="P13" s="63">
        <f>[1]!EUROCONVERT(O13,"ITL","EUR")</f>
        <v>2139164.48</v>
      </c>
    </row>
    <row r="14" spans="1:17" s="94" customFormat="1" ht="16.5">
      <c r="A14" s="103" t="s">
        <v>465</v>
      </c>
      <c r="B14" s="103"/>
      <c r="C14" s="103"/>
      <c r="D14" s="103"/>
      <c r="E14" s="103"/>
      <c r="F14" s="103"/>
      <c r="G14" s="103"/>
      <c r="H14" s="103"/>
      <c r="I14" s="103"/>
      <c r="J14" s="104"/>
      <c r="K14" s="182"/>
      <c r="L14" s="103"/>
      <c r="M14" s="106"/>
      <c r="N14" s="107"/>
      <c r="O14" s="172">
        <f>SUBTOTAL(9,O12:O13)</f>
        <v>4142000000</v>
      </c>
      <c r="P14" s="102">
        <f>[1]!EUROCONVERT(O14,"ITL","EUR")</f>
        <v>2139164.48</v>
      </c>
      <c r="Q14" s="165">
        <v>2139164.48</v>
      </c>
    </row>
    <row r="15" spans="1:16" ht="15">
      <c r="A15" s="8" t="s">
        <v>466</v>
      </c>
      <c r="B15" s="8" t="s">
        <v>467</v>
      </c>
      <c r="C15" s="8" t="s">
        <v>121</v>
      </c>
      <c r="D15" s="8" t="s">
        <v>183</v>
      </c>
      <c r="E15" s="8" t="s">
        <v>468</v>
      </c>
      <c r="F15" s="8" t="s">
        <v>115</v>
      </c>
      <c r="G15" s="8" t="s">
        <v>395</v>
      </c>
      <c r="H15" s="8" t="s">
        <v>469</v>
      </c>
      <c r="I15" s="8" t="s">
        <v>470</v>
      </c>
      <c r="J15" s="10" t="s">
        <v>471</v>
      </c>
      <c r="K15" s="28" t="s">
        <v>85</v>
      </c>
      <c r="L15" s="8" t="s">
        <v>191</v>
      </c>
      <c r="M15" s="12">
        <v>1309</v>
      </c>
      <c r="N15" s="13"/>
      <c r="O15" s="14">
        <v>6145500000</v>
      </c>
      <c r="P15" s="63">
        <f>[1]!EUROCONVERT(O15,"ITL","EUR")</f>
        <v>3173885.87</v>
      </c>
    </row>
    <row r="16" spans="1:17" s="94" customFormat="1" ht="16.5">
      <c r="A16" s="103" t="s">
        <v>472</v>
      </c>
      <c r="B16" s="103"/>
      <c r="C16" s="103"/>
      <c r="D16" s="103"/>
      <c r="E16" s="103"/>
      <c r="F16" s="103"/>
      <c r="G16" s="103"/>
      <c r="H16" s="103"/>
      <c r="I16" s="103"/>
      <c r="J16" s="104"/>
      <c r="K16" s="182"/>
      <c r="L16" s="103"/>
      <c r="M16" s="106"/>
      <c r="N16" s="107"/>
      <c r="O16" s="172">
        <f>SUBTOTAL(9,O15:O15)</f>
        <v>6145500000</v>
      </c>
      <c r="P16" s="102">
        <f>[1]!EUROCONVERT(O16,"ITL","EUR")</f>
        <v>3173885.87</v>
      </c>
      <c r="Q16" s="165">
        <v>3173885.87</v>
      </c>
    </row>
    <row r="17" spans="1:16" ht="15">
      <c r="A17" s="8" t="s">
        <v>473</v>
      </c>
      <c r="B17" s="8" t="s">
        <v>440</v>
      </c>
      <c r="C17" s="8" t="s">
        <v>121</v>
      </c>
      <c r="D17" s="8" t="s">
        <v>85</v>
      </c>
      <c r="E17" s="8" t="s">
        <v>83</v>
      </c>
      <c r="F17" s="8" t="s">
        <v>115</v>
      </c>
      <c r="G17" s="8" t="s">
        <v>395</v>
      </c>
      <c r="H17" s="8" t="s">
        <v>474</v>
      </c>
      <c r="I17" s="8" t="s">
        <v>85</v>
      </c>
      <c r="J17" s="10" t="s">
        <v>85</v>
      </c>
      <c r="K17" s="28" t="s">
        <v>85</v>
      </c>
      <c r="L17" s="8" t="s">
        <v>191</v>
      </c>
      <c r="M17" s="12">
        <v>4095</v>
      </c>
      <c r="N17" s="13"/>
      <c r="O17" s="14">
        <v>3621340000</v>
      </c>
      <c r="P17" s="63">
        <f>[1]!EUROCONVERT(O17,"ITL","EUR")</f>
        <v>1870266.03</v>
      </c>
    </row>
    <row r="18" spans="1:17" s="94" customFormat="1" ht="16.5">
      <c r="A18" s="103" t="s">
        <v>475</v>
      </c>
      <c r="B18" s="103"/>
      <c r="C18" s="103"/>
      <c r="D18" s="103"/>
      <c r="E18" s="103"/>
      <c r="F18" s="103"/>
      <c r="G18" s="103"/>
      <c r="H18" s="103"/>
      <c r="I18" s="103"/>
      <c r="J18" s="104"/>
      <c r="K18" s="182"/>
      <c r="L18" s="103"/>
      <c r="M18" s="106"/>
      <c r="N18" s="107"/>
      <c r="O18" s="172">
        <f>SUBTOTAL(9,O17:O17)</f>
        <v>3621340000</v>
      </c>
      <c r="P18" s="102">
        <f>[1]!EUROCONVERT(O18,"ITL","EUR")</f>
        <v>1870266.03</v>
      </c>
      <c r="Q18" s="165">
        <v>1870266.03</v>
      </c>
    </row>
    <row r="19" spans="1:16" ht="15">
      <c r="A19" s="8" t="s">
        <v>476</v>
      </c>
      <c r="B19" s="8" t="s">
        <v>135</v>
      </c>
      <c r="C19" s="8" t="s">
        <v>121</v>
      </c>
      <c r="D19" s="8" t="s">
        <v>85</v>
      </c>
      <c r="E19" s="8" t="s">
        <v>283</v>
      </c>
      <c r="F19" s="8" t="s">
        <v>115</v>
      </c>
      <c r="G19" s="8" t="s">
        <v>395</v>
      </c>
      <c r="H19" s="8" t="s">
        <v>477</v>
      </c>
      <c r="I19" s="8" t="s">
        <v>85</v>
      </c>
      <c r="J19" s="10" t="s">
        <v>478</v>
      </c>
      <c r="K19" s="28" t="s">
        <v>85</v>
      </c>
      <c r="L19" s="8" t="s">
        <v>191</v>
      </c>
      <c r="M19" s="12">
        <v>2663</v>
      </c>
      <c r="N19" s="13"/>
      <c r="O19" s="14">
        <v>1794450000</v>
      </c>
      <c r="P19" s="63">
        <f>[1]!EUROCONVERT(O19,"ITL","EUR")</f>
        <v>926756.08</v>
      </c>
    </row>
    <row r="20" spans="1:16" ht="15">
      <c r="A20" s="8" t="s">
        <v>476</v>
      </c>
      <c r="B20" s="8" t="s">
        <v>197</v>
      </c>
      <c r="C20" s="8" t="s">
        <v>121</v>
      </c>
      <c r="D20" s="8" t="s">
        <v>180</v>
      </c>
      <c r="E20" s="8" t="s">
        <v>283</v>
      </c>
      <c r="F20" s="8" t="s">
        <v>115</v>
      </c>
      <c r="G20" s="8" t="s">
        <v>395</v>
      </c>
      <c r="H20" s="8" t="s">
        <v>479</v>
      </c>
      <c r="I20" s="8" t="s">
        <v>480</v>
      </c>
      <c r="J20" s="10" t="s">
        <v>478</v>
      </c>
      <c r="K20" s="28" t="s">
        <v>85</v>
      </c>
      <c r="L20" s="8" t="s">
        <v>191</v>
      </c>
      <c r="M20" s="12">
        <v>2665</v>
      </c>
      <c r="N20" s="13"/>
      <c r="O20" s="14">
        <v>651000000</v>
      </c>
      <c r="P20" s="63">
        <f>[1]!EUROCONVERT(O20,"ITL","EUR")</f>
        <v>336213.44</v>
      </c>
    </row>
    <row r="21" spans="1:17" s="94" customFormat="1" ht="16.5">
      <c r="A21" s="103" t="s">
        <v>481</v>
      </c>
      <c r="B21" s="103"/>
      <c r="C21" s="103"/>
      <c r="D21" s="103"/>
      <c r="E21" s="103"/>
      <c r="F21" s="103"/>
      <c r="G21" s="103"/>
      <c r="H21" s="103"/>
      <c r="I21" s="103"/>
      <c r="J21" s="104"/>
      <c r="K21" s="182"/>
      <c r="L21" s="103"/>
      <c r="M21" s="106"/>
      <c r="N21" s="107"/>
      <c r="O21" s="172">
        <f>SUBTOTAL(9,O19:O20)</f>
        <v>2445450000</v>
      </c>
      <c r="P21" s="102">
        <f>[1]!EUROCONVERT(O21,"ITL","EUR")</f>
        <v>1262969.52</v>
      </c>
      <c r="Q21" s="165">
        <v>1262969.52</v>
      </c>
    </row>
    <row r="22" spans="1:16" ht="15">
      <c r="A22" s="8" t="s">
        <v>482</v>
      </c>
      <c r="B22" s="8" t="s">
        <v>135</v>
      </c>
      <c r="C22" s="8" t="s">
        <v>121</v>
      </c>
      <c r="D22" s="8" t="s">
        <v>183</v>
      </c>
      <c r="E22" s="8" t="s">
        <v>83</v>
      </c>
      <c r="F22" s="8" t="s">
        <v>115</v>
      </c>
      <c r="G22" s="8" t="s">
        <v>395</v>
      </c>
      <c r="H22" s="8" t="s">
        <v>483</v>
      </c>
      <c r="I22" s="8" t="s">
        <v>85</v>
      </c>
      <c r="J22" s="10" t="s">
        <v>85</v>
      </c>
      <c r="K22" s="28" t="s">
        <v>85</v>
      </c>
      <c r="L22" s="8" t="s">
        <v>191</v>
      </c>
      <c r="M22" s="12">
        <v>4133</v>
      </c>
      <c r="N22" s="13"/>
      <c r="O22" s="14">
        <v>1397280000</v>
      </c>
      <c r="P22" s="63">
        <f>[1]!EUROCONVERT(O22,"ITL","EUR")</f>
        <v>721634.9</v>
      </c>
    </row>
    <row r="23" spans="1:16" ht="15">
      <c r="A23" s="26" t="s">
        <v>484</v>
      </c>
      <c r="B23" s="8"/>
      <c r="C23" s="8"/>
      <c r="D23" s="8"/>
      <c r="E23" s="8"/>
      <c r="F23" s="8"/>
      <c r="G23" s="8"/>
      <c r="H23" s="8"/>
      <c r="I23" s="8"/>
      <c r="J23" s="10"/>
      <c r="K23" s="28"/>
      <c r="L23" s="8"/>
      <c r="M23" s="12"/>
      <c r="N23" s="13"/>
      <c r="O23" s="14">
        <f>SUBTOTAL(9,O22:O22)</f>
        <v>1397280000</v>
      </c>
      <c r="P23" s="63">
        <f>[1]!EUROCONVERT(O23,"ITL","EUR")</f>
        <v>721634.9</v>
      </c>
    </row>
    <row r="24" spans="1:16" ht="15">
      <c r="A24" s="8" t="s">
        <v>485</v>
      </c>
      <c r="B24" s="8" t="s">
        <v>467</v>
      </c>
      <c r="C24" s="8" t="s">
        <v>486</v>
      </c>
      <c r="D24" s="8" t="s">
        <v>85</v>
      </c>
      <c r="E24" s="8" t="s">
        <v>436</v>
      </c>
      <c r="F24" s="8" t="s">
        <v>115</v>
      </c>
      <c r="G24" s="8" t="s">
        <v>395</v>
      </c>
      <c r="H24" s="8" t="s">
        <v>487</v>
      </c>
      <c r="I24" s="8" t="s">
        <v>85</v>
      </c>
      <c r="J24" s="10" t="s">
        <v>488</v>
      </c>
      <c r="K24" s="28">
        <v>31727</v>
      </c>
      <c r="L24" s="8" t="s">
        <v>191</v>
      </c>
      <c r="M24" s="12">
        <v>2838</v>
      </c>
      <c r="N24" s="13"/>
      <c r="O24" s="14">
        <v>12970000000</v>
      </c>
      <c r="P24" s="63">
        <f>[1]!EUROCONVERT(O24,"ITL","EUR")</f>
        <v>6698445.98</v>
      </c>
    </row>
    <row r="25" spans="1:17" s="94" customFormat="1" ht="16.5">
      <c r="A25" s="103" t="s">
        <v>489</v>
      </c>
      <c r="B25" s="103"/>
      <c r="C25" s="103"/>
      <c r="D25" s="103"/>
      <c r="E25" s="103"/>
      <c r="F25" s="103"/>
      <c r="G25" s="103"/>
      <c r="H25" s="103"/>
      <c r="I25" s="103"/>
      <c r="J25" s="104"/>
      <c r="K25" s="182"/>
      <c r="L25" s="103"/>
      <c r="M25" s="106"/>
      <c r="N25" s="107"/>
      <c r="O25" s="172">
        <f>SUBTOTAL(9,O24:O24)</f>
        <v>12970000000</v>
      </c>
      <c r="P25" s="102">
        <f>[1]!EUROCONVERT(O25,"ITL","EUR")</f>
        <v>6698445.98</v>
      </c>
      <c r="Q25" s="165">
        <v>6698445.98</v>
      </c>
    </row>
    <row r="26" spans="1:16" ht="15">
      <c r="A26" s="8" t="s">
        <v>490</v>
      </c>
      <c r="B26" s="8" t="s">
        <v>440</v>
      </c>
      <c r="C26" s="8" t="s">
        <v>121</v>
      </c>
      <c r="D26" s="8" t="s">
        <v>183</v>
      </c>
      <c r="E26" s="8" t="s">
        <v>83</v>
      </c>
      <c r="F26" s="8" t="s">
        <v>115</v>
      </c>
      <c r="G26" s="8" t="s">
        <v>411</v>
      </c>
      <c r="H26" s="8" t="s">
        <v>491</v>
      </c>
      <c r="I26" s="8" t="s">
        <v>85</v>
      </c>
      <c r="J26" s="10" t="s">
        <v>492</v>
      </c>
      <c r="K26" s="28" t="s">
        <v>85</v>
      </c>
      <c r="L26" s="8" t="s">
        <v>191</v>
      </c>
      <c r="M26" s="12">
        <v>4135</v>
      </c>
      <c r="N26" s="13"/>
      <c r="O26" s="14">
        <v>9120000000</v>
      </c>
      <c r="P26" s="63">
        <f>[1]!EUROCONVERT(O26,"ITL","EUR")</f>
        <v>4710086.92</v>
      </c>
    </row>
    <row r="27" spans="1:17" s="94" customFormat="1" ht="16.5">
      <c r="A27" s="103" t="s">
        <v>493</v>
      </c>
      <c r="B27" s="103"/>
      <c r="C27" s="103"/>
      <c r="D27" s="103"/>
      <c r="E27" s="103"/>
      <c r="F27" s="103"/>
      <c r="G27" s="103"/>
      <c r="H27" s="103"/>
      <c r="I27" s="103"/>
      <c r="J27" s="104"/>
      <c r="K27" s="182"/>
      <c r="L27" s="103"/>
      <c r="M27" s="106"/>
      <c r="N27" s="107"/>
      <c r="O27" s="172">
        <f>SUBTOTAL(9,O26:O26)</f>
        <v>9120000000</v>
      </c>
      <c r="P27" s="102">
        <f>[1]!EUROCONVERT(O27,"ITL","EUR")</f>
        <v>4710086.92</v>
      </c>
      <c r="Q27" s="165">
        <v>4710086.92</v>
      </c>
    </row>
    <row r="28" spans="1:16" ht="15">
      <c r="A28" s="8" t="s">
        <v>494</v>
      </c>
      <c r="B28" s="8" t="s">
        <v>495</v>
      </c>
      <c r="C28" s="8" t="s">
        <v>121</v>
      </c>
      <c r="D28" s="8" t="s">
        <v>183</v>
      </c>
      <c r="E28" s="8" t="s">
        <v>67</v>
      </c>
      <c r="F28" s="8" t="s">
        <v>115</v>
      </c>
      <c r="G28" s="8" t="s">
        <v>395</v>
      </c>
      <c r="H28" s="8" t="s">
        <v>496</v>
      </c>
      <c r="I28" s="8" t="s">
        <v>85</v>
      </c>
      <c r="J28" s="10" t="s">
        <v>85</v>
      </c>
      <c r="K28" s="28">
        <v>22907</v>
      </c>
      <c r="L28" s="8" t="s">
        <v>191</v>
      </c>
      <c r="M28" s="12">
        <v>1242</v>
      </c>
      <c r="N28" s="13"/>
      <c r="O28" s="14">
        <v>5610500000</v>
      </c>
      <c r="P28" s="63">
        <f>[1]!EUROCONVERT(O28,"ITL","EUR")</f>
        <v>2897581.43</v>
      </c>
    </row>
    <row r="29" spans="1:16" ht="15">
      <c r="A29" s="8" t="s">
        <v>494</v>
      </c>
      <c r="B29" s="8" t="s">
        <v>495</v>
      </c>
      <c r="C29" s="8" t="s">
        <v>121</v>
      </c>
      <c r="D29" s="8" t="s">
        <v>183</v>
      </c>
      <c r="E29" s="8" t="s">
        <v>67</v>
      </c>
      <c r="F29" s="8" t="s">
        <v>115</v>
      </c>
      <c r="G29" s="8" t="s">
        <v>395</v>
      </c>
      <c r="H29" s="8" t="s">
        <v>497</v>
      </c>
      <c r="I29" s="8" t="s">
        <v>85</v>
      </c>
      <c r="J29" s="10" t="s">
        <v>85</v>
      </c>
      <c r="K29" s="28">
        <v>22907</v>
      </c>
      <c r="L29" s="8" t="s">
        <v>191</v>
      </c>
      <c r="M29" s="12">
        <v>4894</v>
      </c>
      <c r="N29" s="13"/>
      <c r="O29" s="14">
        <v>0</v>
      </c>
      <c r="P29" s="63">
        <f>[1]!EUROCONVERT(O29,"ITL","EUR")</f>
        <v>0</v>
      </c>
    </row>
    <row r="30" spans="1:17" s="94" customFormat="1" ht="16.5">
      <c r="A30" s="103" t="s">
        <v>498</v>
      </c>
      <c r="B30" s="103"/>
      <c r="C30" s="103"/>
      <c r="D30" s="103"/>
      <c r="E30" s="103"/>
      <c r="F30" s="103"/>
      <c r="G30" s="103"/>
      <c r="H30" s="103"/>
      <c r="I30" s="103"/>
      <c r="J30" s="104"/>
      <c r="K30" s="182"/>
      <c r="L30" s="103"/>
      <c r="M30" s="106"/>
      <c r="N30" s="107"/>
      <c r="O30" s="172">
        <f>SUBTOTAL(9,O28:O29)</f>
        <v>5610500000</v>
      </c>
      <c r="P30" s="102">
        <f>[1]!EUROCONVERT(O30,"ITL","EUR")</f>
        <v>2897581.43</v>
      </c>
      <c r="Q30" s="165">
        <v>2897581.43</v>
      </c>
    </row>
    <row r="31" spans="1:16" ht="15">
      <c r="A31" s="8" t="s">
        <v>499</v>
      </c>
      <c r="B31" s="8" t="s">
        <v>397</v>
      </c>
      <c r="C31" s="8" t="s">
        <v>121</v>
      </c>
      <c r="D31" s="8" t="s">
        <v>183</v>
      </c>
      <c r="E31" s="8" t="s">
        <v>67</v>
      </c>
      <c r="F31" s="8" t="s">
        <v>115</v>
      </c>
      <c r="G31" s="8" t="s">
        <v>395</v>
      </c>
      <c r="H31" s="8" t="s">
        <v>500</v>
      </c>
      <c r="I31" s="8" t="s">
        <v>85</v>
      </c>
      <c r="J31" s="10" t="s">
        <v>85</v>
      </c>
      <c r="K31" s="28" t="s">
        <v>85</v>
      </c>
      <c r="L31" s="8" t="s">
        <v>191</v>
      </c>
      <c r="M31" s="12">
        <v>1244</v>
      </c>
      <c r="N31" s="13"/>
      <c r="O31" s="14">
        <v>3608220000</v>
      </c>
      <c r="P31" s="63">
        <f>[1]!EUROCONVERT(O31,"ITL","EUR")</f>
        <v>1863490.11</v>
      </c>
    </row>
    <row r="32" spans="1:16" ht="15">
      <c r="A32" s="8" t="s">
        <v>499</v>
      </c>
      <c r="B32" s="8" t="s">
        <v>397</v>
      </c>
      <c r="C32" s="8" t="s">
        <v>121</v>
      </c>
      <c r="D32" s="8" t="s">
        <v>183</v>
      </c>
      <c r="E32" s="8" t="s">
        <v>67</v>
      </c>
      <c r="F32" s="8" t="s">
        <v>115</v>
      </c>
      <c r="G32" s="8" t="s">
        <v>395</v>
      </c>
      <c r="H32" s="8" t="s">
        <v>501</v>
      </c>
      <c r="I32" s="8" t="s">
        <v>85</v>
      </c>
      <c r="J32" s="10" t="s">
        <v>85</v>
      </c>
      <c r="K32" s="28" t="s">
        <v>85</v>
      </c>
      <c r="L32" s="8" t="s">
        <v>191</v>
      </c>
      <c r="M32" s="12">
        <v>4896</v>
      </c>
      <c r="N32" s="13"/>
      <c r="O32" s="14">
        <v>0</v>
      </c>
      <c r="P32" s="63">
        <f>[1]!EUROCONVERT(O32,"ITL","EUR")</f>
        <v>0</v>
      </c>
    </row>
    <row r="33" spans="1:17" s="94" customFormat="1" ht="16.5">
      <c r="A33" s="103" t="s">
        <v>502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82"/>
      <c r="L33" s="103"/>
      <c r="M33" s="106"/>
      <c r="N33" s="107"/>
      <c r="O33" s="172">
        <f>SUBTOTAL(9,O31:O32)</f>
        <v>3608220000</v>
      </c>
      <c r="P33" s="102">
        <f>[1]!EUROCONVERT(O33,"ITL","EUR")</f>
        <v>1863490.11</v>
      </c>
      <c r="Q33" s="165">
        <v>1863490.11</v>
      </c>
    </row>
    <row r="34" spans="1:16" ht="15">
      <c r="A34" s="8" t="s">
        <v>503</v>
      </c>
      <c r="B34" s="8" t="s">
        <v>504</v>
      </c>
      <c r="C34" s="8" t="s">
        <v>85</v>
      </c>
      <c r="D34" s="8" t="s">
        <v>85</v>
      </c>
      <c r="E34" s="8" t="s">
        <v>83</v>
      </c>
      <c r="F34" s="8" t="s">
        <v>115</v>
      </c>
      <c r="G34" s="8" t="s">
        <v>463</v>
      </c>
      <c r="H34" s="8" t="s">
        <v>505</v>
      </c>
      <c r="I34" s="8" t="s">
        <v>85</v>
      </c>
      <c r="J34" s="10" t="s">
        <v>85</v>
      </c>
      <c r="K34" s="28" t="s">
        <v>85</v>
      </c>
      <c r="L34" s="8" t="s">
        <v>191</v>
      </c>
      <c r="M34" s="12">
        <v>3194</v>
      </c>
      <c r="N34" s="13"/>
      <c r="O34" s="14">
        <v>5082000000</v>
      </c>
      <c r="P34" s="63">
        <f>[1]!EUROCONVERT(O34,"ITL","EUR")</f>
        <v>2624633.96</v>
      </c>
    </row>
    <row r="35" spans="1:17" s="94" customFormat="1" ht="16.5">
      <c r="A35" s="103" t="s">
        <v>506</v>
      </c>
      <c r="B35" s="103"/>
      <c r="C35" s="103"/>
      <c r="D35" s="103"/>
      <c r="E35" s="103"/>
      <c r="F35" s="103"/>
      <c r="G35" s="103"/>
      <c r="H35" s="103"/>
      <c r="I35" s="103"/>
      <c r="J35" s="104"/>
      <c r="K35" s="182"/>
      <c r="L35" s="103"/>
      <c r="M35" s="106"/>
      <c r="N35" s="107"/>
      <c r="O35" s="172">
        <f>SUBTOTAL(9,O34:O34)</f>
        <v>5082000000</v>
      </c>
      <c r="P35" s="102">
        <f>[1]!EUROCONVERT(O35,"ITL","EUR")</f>
        <v>2624633.96</v>
      </c>
      <c r="Q35" s="165">
        <v>2624633.96</v>
      </c>
    </row>
    <row r="36" spans="1:16" ht="15">
      <c r="A36" s="8" t="s">
        <v>507</v>
      </c>
      <c r="B36" s="8" t="s">
        <v>197</v>
      </c>
      <c r="C36" s="8" t="s">
        <v>121</v>
      </c>
      <c r="D36" s="8" t="s">
        <v>85</v>
      </c>
      <c r="E36" s="8" t="s">
        <v>508</v>
      </c>
      <c r="F36" s="8" t="s">
        <v>373</v>
      </c>
      <c r="G36" s="8" t="s">
        <v>395</v>
      </c>
      <c r="H36" s="8" t="s">
        <v>509</v>
      </c>
      <c r="I36" s="8" t="s">
        <v>85</v>
      </c>
      <c r="J36" s="10" t="s">
        <v>85</v>
      </c>
      <c r="K36" s="28" t="s">
        <v>85</v>
      </c>
      <c r="L36" s="8" t="s">
        <v>191</v>
      </c>
      <c r="M36" s="12">
        <v>42</v>
      </c>
      <c r="N36" s="13"/>
      <c r="O36" s="14">
        <v>13600000</v>
      </c>
      <c r="P36" s="63">
        <f>[1]!EUROCONVERT(O36,"ITL","EUR")</f>
        <v>7023.81</v>
      </c>
    </row>
    <row r="37" spans="1:16" ht="15">
      <c r="A37" s="8" t="s">
        <v>507</v>
      </c>
      <c r="B37" s="8" t="s">
        <v>405</v>
      </c>
      <c r="C37" s="8" t="s">
        <v>121</v>
      </c>
      <c r="D37" s="8" t="s">
        <v>180</v>
      </c>
      <c r="E37" s="8" t="s">
        <v>508</v>
      </c>
      <c r="F37" s="8" t="s">
        <v>115</v>
      </c>
      <c r="G37" s="8" t="s">
        <v>395</v>
      </c>
      <c r="H37" s="8" t="s">
        <v>509</v>
      </c>
      <c r="I37" s="8" t="s">
        <v>85</v>
      </c>
      <c r="J37" s="10" t="s">
        <v>85</v>
      </c>
      <c r="K37" s="28" t="s">
        <v>85</v>
      </c>
      <c r="L37" s="8" t="s">
        <v>191</v>
      </c>
      <c r="M37" s="12">
        <v>40</v>
      </c>
      <c r="N37" s="13"/>
      <c r="O37" s="14">
        <v>1931370000</v>
      </c>
      <c r="P37" s="63">
        <f>[1]!EUROCONVERT(O37,"ITL","EUR")</f>
        <v>997469.36</v>
      </c>
    </row>
    <row r="38" spans="1:17" s="94" customFormat="1" ht="16.5">
      <c r="A38" s="103" t="s">
        <v>510</v>
      </c>
      <c r="B38" s="103"/>
      <c r="C38" s="103"/>
      <c r="D38" s="103"/>
      <c r="E38" s="103"/>
      <c r="F38" s="103"/>
      <c r="G38" s="103"/>
      <c r="H38" s="103"/>
      <c r="I38" s="103"/>
      <c r="J38" s="104"/>
      <c r="K38" s="182"/>
      <c r="L38" s="103"/>
      <c r="M38" s="106"/>
      <c r="N38" s="107"/>
      <c r="O38" s="172">
        <f>SUBTOTAL(9,O36:O37)</f>
        <v>1944970000</v>
      </c>
      <c r="P38" s="102">
        <f>[1]!EUROCONVERT(O38,"ITL","EUR")</f>
        <v>1004493.18</v>
      </c>
      <c r="Q38" s="165">
        <v>1004493.18</v>
      </c>
    </row>
    <row r="39" spans="1:16" ht="15">
      <c r="A39" s="8" t="s">
        <v>511</v>
      </c>
      <c r="B39" s="8" t="s">
        <v>135</v>
      </c>
      <c r="C39" s="8" t="s">
        <v>512</v>
      </c>
      <c r="D39" s="8" t="s">
        <v>85</v>
      </c>
      <c r="E39" s="8" t="s">
        <v>370</v>
      </c>
      <c r="F39" s="8" t="s">
        <v>115</v>
      </c>
      <c r="G39" s="8" t="s">
        <v>395</v>
      </c>
      <c r="H39" s="8" t="s">
        <v>513</v>
      </c>
      <c r="I39" s="8" t="s">
        <v>85</v>
      </c>
      <c r="J39" s="10" t="s">
        <v>85</v>
      </c>
      <c r="K39" s="28" t="s">
        <v>85</v>
      </c>
      <c r="L39" s="8" t="s">
        <v>191</v>
      </c>
      <c r="M39" s="12">
        <v>1498</v>
      </c>
      <c r="N39" s="13"/>
      <c r="O39" s="14">
        <v>1007250000</v>
      </c>
      <c r="P39" s="63">
        <f>[1]!EUROCONVERT(O39,"ITL","EUR")</f>
        <v>520201.21</v>
      </c>
    </row>
    <row r="40" spans="1:16" ht="15">
      <c r="A40" s="8" t="s">
        <v>511</v>
      </c>
      <c r="B40" s="8" t="s">
        <v>495</v>
      </c>
      <c r="C40" s="8" t="s">
        <v>512</v>
      </c>
      <c r="D40" s="8" t="s">
        <v>85</v>
      </c>
      <c r="E40" s="8" t="s">
        <v>370</v>
      </c>
      <c r="F40" s="8" t="s">
        <v>115</v>
      </c>
      <c r="G40" s="8" t="s">
        <v>407</v>
      </c>
      <c r="H40" s="8" t="s">
        <v>514</v>
      </c>
      <c r="I40" s="8" t="s">
        <v>85</v>
      </c>
      <c r="J40" s="10" t="s">
        <v>85</v>
      </c>
      <c r="K40" s="28" t="s">
        <v>85</v>
      </c>
      <c r="L40" s="8" t="s">
        <v>191</v>
      </c>
      <c r="M40" s="12">
        <v>1497</v>
      </c>
      <c r="N40" s="13"/>
      <c r="O40" s="14">
        <v>475750000</v>
      </c>
      <c r="P40" s="63">
        <f>[1]!EUROCONVERT(O40,"ITL","EUR")</f>
        <v>245704.37</v>
      </c>
    </row>
    <row r="41" spans="1:16" ht="15">
      <c r="A41" s="8" t="s">
        <v>515</v>
      </c>
      <c r="B41" s="8" t="s">
        <v>197</v>
      </c>
      <c r="C41" s="8" t="s">
        <v>516</v>
      </c>
      <c r="D41" s="8" t="s">
        <v>85</v>
      </c>
      <c r="E41" s="8" t="s">
        <v>370</v>
      </c>
      <c r="F41" s="8" t="s">
        <v>115</v>
      </c>
      <c r="G41" s="8" t="s">
        <v>395</v>
      </c>
      <c r="H41" s="8" t="s">
        <v>395</v>
      </c>
      <c r="I41" s="8" t="s">
        <v>85</v>
      </c>
      <c r="J41" s="10" t="s">
        <v>85</v>
      </c>
      <c r="K41" s="28" t="s">
        <v>85</v>
      </c>
      <c r="L41" s="8" t="s">
        <v>191</v>
      </c>
      <c r="M41" s="12">
        <v>1499</v>
      </c>
      <c r="N41" s="13"/>
      <c r="O41" s="14">
        <v>614100000</v>
      </c>
      <c r="P41" s="63">
        <f>[1]!EUROCONVERT(O41,"ITL","EUR")</f>
        <v>317156.18</v>
      </c>
    </row>
    <row r="42" spans="1:17" s="94" customFormat="1" ht="16.5">
      <c r="A42" s="103" t="s">
        <v>517</v>
      </c>
      <c r="B42" s="103"/>
      <c r="C42" s="103"/>
      <c r="D42" s="103"/>
      <c r="E42" s="103"/>
      <c r="F42" s="103"/>
      <c r="G42" s="103"/>
      <c r="H42" s="103"/>
      <c r="I42" s="103"/>
      <c r="J42" s="104"/>
      <c r="K42" s="182"/>
      <c r="L42" s="103"/>
      <c r="M42" s="106"/>
      <c r="N42" s="107"/>
      <c r="O42" s="172">
        <f>SUBTOTAL(9,O39:O41)</f>
        <v>2097100000</v>
      </c>
      <c r="P42" s="102">
        <f>[1]!EUROCONVERT(O42,"ITL","EUR")</f>
        <v>1083061.76</v>
      </c>
      <c r="Q42" s="165">
        <v>1083061.76</v>
      </c>
    </row>
    <row r="43" spans="1:16" ht="15">
      <c r="A43" s="8" t="s">
        <v>518</v>
      </c>
      <c r="B43" s="8" t="s">
        <v>405</v>
      </c>
      <c r="C43" s="8" t="s">
        <v>519</v>
      </c>
      <c r="D43" s="8" t="s">
        <v>183</v>
      </c>
      <c r="E43" s="8" t="s">
        <v>83</v>
      </c>
      <c r="F43" s="8" t="s">
        <v>115</v>
      </c>
      <c r="G43" s="8" t="s">
        <v>395</v>
      </c>
      <c r="H43" s="8" t="s">
        <v>520</v>
      </c>
      <c r="I43" s="8" t="s">
        <v>85</v>
      </c>
      <c r="J43" s="10" t="s">
        <v>85</v>
      </c>
      <c r="K43" s="28" t="s">
        <v>85</v>
      </c>
      <c r="L43" s="8" t="s">
        <v>191</v>
      </c>
      <c r="M43" s="12">
        <v>4201</v>
      </c>
      <c r="N43" s="13"/>
      <c r="O43" s="14">
        <v>2907400000</v>
      </c>
      <c r="P43" s="63">
        <f>[1]!EUROCONVERT(O43,"ITL","EUR")</f>
        <v>1501546.79</v>
      </c>
    </row>
    <row r="44" spans="1:17" s="94" customFormat="1" ht="16.5">
      <c r="A44" s="103" t="s">
        <v>521</v>
      </c>
      <c r="B44" s="103"/>
      <c r="C44" s="103"/>
      <c r="D44" s="103"/>
      <c r="E44" s="103"/>
      <c r="F44" s="103"/>
      <c r="G44" s="103"/>
      <c r="H44" s="103"/>
      <c r="I44" s="103"/>
      <c r="J44" s="104"/>
      <c r="K44" s="182"/>
      <c r="L44" s="103"/>
      <c r="M44" s="106"/>
      <c r="N44" s="107"/>
      <c r="O44" s="172">
        <f>SUBTOTAL(9,O43:O43)</f>
        <v>2907400000</v>
      </c>
      <c r="P44" s="102">
        <f>[1]!EUROCONVERT(O44,"ITL","EUR")</f>
        <v>1501546.79</v>
      </c>
      <c r="Q44" s="165">
        <v>1501546.79</v>
      </c>
    </row>
    <row r="45" spans="1:16" ht="15">
      <c r="A45" s="8" t="s">
        <v>522</v>
      </c>
      <c r="B45" s="8" t="s">
        <v>523</v>
      </c>
      <c r="C45" s="8" t="s">
        <v>121</v>
      </c>
      <c r="D45" s="8" t="s">
        <v>183</v>
      </c>
      <c r="E45" s="8" t="s">
        <v>83</v>
      </c>
      <c r="F45" s="8" t="s">
        <v>88</v>
      </c>
      <c r="G45" s="8" t="s">
        <v>89</v>
      </c>
      <c r="H45" s="8" t="s">
        <v>524</v>
      </c>
      <c r="I45" s="8" t="s">
        <v>525</v>
      </c>
      <c r="J45" s="10" t="s">
        <v>85</v>
      </c>
      <c r="K45" s="28" t="s">
        <v>85</v>
      </c>
      <c r="L45" s="8" t="s">
        <v>526</v>
      </c>
      <c r="M45" s="12">
        <v>3995</v>
      </c>
      <c r="N45" s="13"/>
      <c r="O45" s="14">
        <v>11613440000</v>
      </c>
      <c r="P45" s="63">
        <f>[1]!EUROCONVERT(O45,"ITL","EUR")</f>
        <v>5997841.21</v>
      </c>
    </row>
    <row r="46" spans="1:17" ht="15">
      <c r="A46" s="8" t="s">
        <v>522</v>
      </c>
      <c r="B46" s="8" t="s">
        <v>523</v>
      </c>
      <c r="C46" s="8" t="s">
        <v>121</v>
      </c>
      <c r="D46" s="8" t="s">
        <v>183</v>
      </c>
      <c r="E46" s="8" t="s">
        <v>83</v>
      </c>
      <c r="F46" s="8" t="s">
        <v>88</v>
      </c>
      <c r="G46" s="8" t="s">
        <v>89</v>
      </c>
      <c r="H46" s="8" t="s">
        <v>524</v>
      </c>
      <c r="I46" s="8" t="s">
        <v>527</v>
      </c>
      <c r="J46" s="10" t="s">
        <v>85</v>
      </c>
      <c r="K46" s="28" t="s">
        <v>85</v>
      </c>
      <c r="L46" s="8" t="s">
        <v>528</v>
      </c>
      <c r="M46" s="12">
        <v>4954</v>
      </c>
      <c r="N46" s="13"/>
      <c r="O46" s="14">
        <v>0</v>
      </c>
      <c r="P46" s="63">
        <f>[1]!EUROCONVERT(O46,"ITL","EUR")</f>
        <v>0</v>
      </c>
      <c r="Q46" s="44">
        <v>0</v>
      </c>
    </row>
    <row r="47" spans="1:17" s="94" customFormat="1" ht="16.5">
      <c r="A47" s="103" t="s">
        <v>530</v>
      </c>
      <c r="B47" s="103"/>
      <c r="C47" s="103"/>
      <c r="D47" s="103"/>
      <c r="E47" s="103"/>
      <c r="F47" s="103"/>
      <c r="G47" s="103"/>
      <c r="H47" s="103"/>
      <c r="I47" s="103"/>
      <c r="J47" s="104"/>
      <c r="K47" s="182"/>
      <c r="L47" s="103"/>
      <c r="M47" s="106"/>
      <c r="N47" s="107"/>
      <c r="O47" s="172">
        <f>SUBTOTAL(9,O45:O46)</f>
        <v>11613440000</v>
      </c>
      <c r="P47" s="102">
        <f>[1]!EUROCONVERT(O47,"ITL","EUR")</f>
        <v>5997841.21</v>
      </c>
      <c r="Q47" s="165">
        <v>5997841.21</v>
      </c>
    </row>
    <row r="48" spans="1:16" ht="25.5">
      <c r="A48" s="8" t="s">
        <v>531</v>
      </c>
      <c r="B48" s="8" t="s">
        <v>405</v>
      </c>
      <c r="C48" s="8" t="s">
        <v>121</v>
      </c>
      <c r="D48" s="8" t="s">
        <v>85</v>
      </c>
      <c r="E48" s="8" t="s">
        <v>83</v>
      </c>
      <c r="F48" s="8" t="s">
        <v>88</v>
      </c>
      <c r="G48" s="8" t="s">
        <v>89</v>
      </c>
      <c r="H48" s="9" t="s">
        <v>524</v>
      </c>
      <c r="I48" s="8" t="s">
        <v>532</v>
      </c>
      <c r="J48" s="10" t="s">
        <v>85</v>
      </c>
      <c r="K48" s="28" t="s">
        <v>85</v>
      </c>
      <c r="L48" s="8" t="s">
        <v>86</v>
      </c>
      <c r="M48" s="12">
        <v>3994</v>
      </c>
      <c r="N48" s="13"/>
      <c r="O48" s="14">
        <v>1856000000</v>
      </c>
      <c r="P48" s="63">
        <f>[1]!EUROCONVERT(O48,"ITL","EUR")</f>
        <v>958544</v>
      </c>
    </row>
    <row r="49" spans="1:16" ht="25.5">
      <c r="A49" s="8" t="s">
        <v>531</v>
      </c>
      <c r="B49" s="8" t="s">
        <v>405</v>
      </c>
      <c r="C49" s="8" t="s">
        <v>121</v>
      </c>
      <c r="D49" s="8" t="s">
        <v>85</v>
      </c>
      <c r="E49" s="8" t="s">
        <v>83</v>
      </c>
      <c r="F49" s="8" t="s">
        <v>88</v>
      </c>
      <c r="G49" s="8" t="s">
        <v>89</v>
      </c>
      <c r="H49" s="8" t="s">
        <v>533</v>
      </c>
      <c r="I49" s="8" t="s">
        <v>534</v>
      </c>
      <c r="J49" s="10" t="s">
        <v>85</v>
      </c>
      <c r="K49" s="28" t="s">
        <v>85</v>
      </c>
      <c r="L49" s="8" t="s">
        <v>205</v>
      </c>
      <c r="M49" s="12">
        <v>4951</v>
      </c>
      <c r="N49" s="13"/>
      <c r="O49" s="14">
        <v>500000000</v>
      </c>
      <c r="P49" s="63">
        <f>[1]!EUROCONVERT(O49,"ITL","EUR")</f>
        <v>258228.45</v>
      </c>
    </row>
    <row r="50" spans="1:17" s="94" customFormat="1" ht="25.5">
      <c r="A50" s="103" t="s">
        <v>535</v>
      </c>
      <c r="B50" s="103"/>
      <c r="C50" s="103"/>
      <c r="D50" s="103"/>
      <c r="E50" s="103"/>
      <c r="F50" s="103"/>
      <c r="G50" s="103"/>
      <c r="H50" s="103"/>
      <c r="I50" s="103"/>
      <c r="J50" s="104"/>
      <c r="K50" s="182"/>
      <c r="L50" s="103"/>
      <c r="M50" s="106"/>
      <c r="N50" s="107"/>
      <c r="O50" s="172">
        <f>SUBTOTAL(9,O48:O49)</f>
        <v>2356000000</v>
      </c>
      <c r="P50" s="102">
        <f>[1]!EUROCONVERT(O50,"ITL","EUR")</f>
        <v>1216772.45</v>
      </c>
      <c r="Q50" s="165">
        <v>1216772.45</v>
      </c>
    </row>
    <row r="51" spans="1:16" ht="15">
      <c r="A51" s="8" t="s">
        <v>536</v>
      </c>
      <c r="B51" s="8" t="s">
        <v>537</v>
      </c>
      <c r="C51" s="8" t="s">
        <v>210</v>
      </c>
      <c r="D51" s="8" t="s">
        <v>183</v>
      </c>
      <c r="E51" s="8" t="s">
        <v>83</v>
      </c>
      <c r="F51" s="8" t="s">
        <v>115</v>
      </c>
      <c r="G51" s="8" t="s">
        <v>411</v>
      </c>
      <c r="H51" s="8" t="s">
        <v>538</v>
      </c>
      <c r="I51" s="8" t="s">
        <v>539</v>
      </c>
      <c r="J51" s="10" t="s">
        <v>211</v>
      </c>
      <c r="K51" s="28" t="s">
        <v>85</v>
      </c>
      <c r="L51" s="8" t="s">
        <v>191</v>
      </c>
      <c r="M51" s="12">
        <v>4920</v>
      </c>
      <c r="N51" s="13"/>
      <c r="O51" s="14">
        <v>4728000000</v>
      </c>
      <c r="P51" s="63">
        <f>[1]!EUROCONVERT(O51,"ITL","EUR")</f>
        <v>2441808.22</v>
      </c>
    </row>
    <row r="52" spans="1:16" ht="15">
      <c r="A52" s="26" t="s">
        <v>540</v>
      </c>
      <c r="B52" s="8"/>
      <c r="C52" s="8"/>
      <c r="D52" s="8"/>
      <c r="E52" s="8"/>
      <c r="F52" s="8"/>
      <c r="G52" s="8"/>
      <c r="H52" s="8"/>
      <c r="I52" s="8"/>
      <c r="J52" s="10"/>
      <c r="K52" s="28"/>
      <c r="L52" s="8"/>
      <c r="M52" s="12"/>
      <c r="N52" s="13"/>
      <c r="O52" s="14"/>
      <c r="P52" s="63"/>
    </row>
    <row r="53" spans="1:16" ht="15">
      <c r="A53" s="8" t="s">
        <v>641</v>
      </c>
      <c r="B53" s="8" t="s">
        <v>642</v>
      </c>
      <c r="C53" s="8" t="s">
        <v>643</v>
      </c>
      <c r="D53" s="8" t="s">
        <v>183</v>
      </c>
      <c r="E53" s="8" t="s">
        <v>83</v>
      </c>
      <c r="F53" s="8" t="s">
        <v>644</v>
      </c>
      <c r="G53" s="8" t="s">
        <v>645</v>
      </c>
      <c r="H53" s="8" t="s">
        <v>646</v>
      </c>
      <c r="I53" s="8" t="s">
        <v>647</v>
      </c>
      <c r="J53" s="10" t="s">
        <v>211</v>
      </c>
      <c r="K53" s="28" t="s">
        <v>85</v>
      </c>
      <c r="L53" s="8" t="s">
        <v>191</v>
      </c>
      <c r="M53" s="12">
        <v>4925</v>
      </c>
      <c r="N53" s="13"/>
      <c r="O53" s="14">
        <v>1187500000</v>
      </c>
      <c r="P53" s="63">
        <f>[1]!EUROCONVERT(O53,"ITL","EUR")</f>
        <v>613292.57</v>
      </c>
    </row>
    <row r="54" spans="1:16" ht="15">
      <c r="A54" s="26" t="s">
        <v>648</v>
      </c>
      <c r="B54" s="8"/>
      <c r="C54" s="8"/>
      <c r="D54" s="8"/>
      <c r="E54" s="8"/>
      <c r="F54" s="8"/>
      <c r="G54" s="8"/>
      <c r="H54" s="8"/>
      <c r="I54" s="8"/>
      <c r="J54" s="10"/>
      <c r="K54" s="28"/>
      <c r="L54" s="8"/>
      <c r="M54" s="12"/>
      <c r="N54" s="13"/>
      <c r="O54" s="14"/>
      <c r="P54" s="63"/>
    </row>
    <row r="55" spans="1:17" s="94" customFormat="1" ht="25.5">
      <c r="A55" s="103" t="s">
        <v>579</v>
      </c>
      <c r="B55" s="103"/>
      <c r="C55" s="103"/>
      <c r="D55" s="103"/>
      <c r="E55" s="103"/>
      <c r="F55" s="103"/>
      <c r="G55" s="103"/>
      <c r="H55" s="103"/>
      <c r="I55" s="103"/>
      <c r="J55" s="104"/>
      <c r="K55" s="182"/>
      <c r="L55" s="103"/>
      <c r="M55" s="106"/>
      <c r="N55" s="107"/>
      <c r="O55" s="172">
        <f>SUM(O51:O53)</f>
        <v>5915500000</v>
      </c>
      <c r="P55" s="102">
        <f>[1]!EUROCONVERT(O55,"ITL","EUR")</f>
        <v>3055100.79</v>
      </c>
      <c r="Q55" s="165">
        <v>3055100.79</v>
      </c>
    </row>
    <row r="56" spans="1:16" ht="25.5">
      <c r="A56" s="8" t="s">
        <v>542</v>
      </c>
      <c r="B56" s="8" t="s">
        <v>405</v>
      </c>
      <c r="C56" s="8" t="s">
        <v>121</v>
      </c>
      <c r="D56" s="8" t="s">
        <v>184</v>
      </c>
      <c r="E56" s="8" t="s">
        <v>83</v>
      </c>
      <c r="F56" s="8" t="s">
        <v>115</v>
      </c>
      <c r="G56" s="8" t="s">
        <v>543</v>
      </c>
      <c r="H56" s="8" t="s">
        <v>544</v>
      </c>
      <c r="I56" s="8" t="s">
        <v>85</v>
      </c>
      <c r="J56" s="10" t="s">
        <v>85</v>
      </c>
      <c r="K56" s="28" t="s">
        <v>85</v>
      </c>
      <c r="L56" s="8" t="s">
        <v>191</v>
      </c>
      <c r="M56" s="12">
        <v>4002</v>
      </c>
      <c r="N56" s="13"/>
      <c r="O56" s="14">
        <v>4111600000</v>
      </c>
      <c r="P56" s="63">
        <f>[1]!EUROCONVERT(O56,"ITL","EUR")</f>
        <v>2123464.19</v>
      </c>
    </row>
    <row r="57" spans="1:16" ht="25.5">
      <c r="A57" s="8" t="s">
        <v>542</v>
      </c>
      <c r="B57" s="8" t="s">
        <v>405</v>
      </c>
      <c r="C57" s="8" t="s">
        <v>121</v>
      </c>
      <c r="D57" s="8" t="s">
        <v>184</v>
      </c>
      <c r="E57" s="8" t="s">
        <v>83</v>
      </c>
      <c r="F57" s="8" t="s">
        <v>115</v>
      </c>
      <c r="G57" s="8" t="s">
        <v>543</v>
      </c>
      <c r="H57" s="8" t="s">
        <v>545</v>
      </c>
      <c r="I57" s="8" t="s">
        <v>85</v>
      </c>
      <c r="J57" s="10" t="s">
        <v>85</v>
      </c>
      <c r="K57" s="28" t="s">
        <v>85</v>
      </c>
      <c r="L57" s="8" t="s">
        <v>191</v>
      </c>
      <c r="M57" s="12">
        <v>4897</v>
      </c>
      <c r="N57" s="13"/>
      <c r="O57" s="14">
        <v>0</v>
      </c>
      <c r="P57" s="63">
        <f>[1]!EUROCONVERT(O57,"ITL","EUR")</f>
        <v>0</v>
      </c>
    </row>
    <row r="58" spans="1:17" s="94" customFormat="1" ht="25.5">
      <c r="A58" s="103" t="s">
        <v>546</v>
      </c>
      <c r="B58" s="103"/>
      <c r="C58" s="103"/>
      <c r="D58" s="103"/>
      <c r="E58" s="103"/>
      <c r="F58" s="103"/>
      <c r="G58" s="103"/>
      <c r="H58" s="103"/>
      <c r="I58" s="103"/>
      <c r="J58" s="104"/>
      <c r="K58" s="182"/>
      <c r="L58" s="103"/>
      <c r="M58" s="106"/>
      <c r="N58" s="107"/>
      <c r="O58" s="172">
        <f>SUBTOTAL(9,O56:O57)</f>
        <v>4111600000</v>
      </c>
      <c r="P58" s="102">
        <f>[1]!EUROCONVERT(O58,"ITL","EUR")</f>
        <v>2123464.19</v>
      </c>
      <c r="Q58" s="165">
        <v>2123464.19</v>
      </c>
    </row>
    <row r="59" spans="1:16" ht="15">
      <c r="A59" s="8" t="s">
        <v>547</v>
      </c>
      <c r="B59" s="8" t="s">
        <v>548</v>
      </c>
      <c r="C59" s="8" t="s">
        <v>85</v>
      </c>
      <c r="D59" s="8" t="s">
        <v>85</v>
      </c>
      <c r="E59" s="8" t="s">
        <v>252</v>
      </c>
      <c r="F59" s="8" t="s">
        <v>115</v>
      </c>
      <c r="G59" s="8" t="s">
        <v>549</v>
      </c>
      <c r="H59" s="8" t="s">
        <v>550</v>
      </c>
      <c r="I59" s="8" t="s">
        <v>85</v>
      </c>
      <c r="J59" s="10" t="s">
        <v>85</v>
      </c>
      <c r="K59" s="28">
        <v>28202</v>
      </c>
      <c r="L59" s="8" t="s">
        <v>191</v>
      </c>
      <c r="M59" s="12">
        <v>1523</v>
      </c>
      <c r="N59" s="13"/>
      <c r="O59" s="14">
        <v>14176300000</v>
      </c>
      <c r="P59" s="63">
        <f>[1]!EUROCONVERT(O59,"ITL","EUR")</f>
        <v>7321447.94</v>
      </c>
    </row>
    <row r="60" spans="1:16" ht="15">
      <c r="A60" s="8" t="s">
        <v>547</v>
      </c>
      <c r="B60" s="8" t="s">
        <v>548</v>
      </c>
      <c r="C60" s="8" t="s">
        <v>85</v>
      </c>
      <c r="D60" s="8" t="s">
        <v>85</v>
      </c>
      <c r="E60" s="8" t="s">
        <v>252</v>
      </c>
      <c r="F60" s="8" t="s">
        <v>115</v>
      </c>
      <c r="G60" s="8" t="s">
        <v>549</v>
      </c>
      <c r="H60" s="8" t="s">
        <v>514</v>
      </c>
      <c r="I60" s="8" t="s">
        <v>85</v>
      </c>
      <c r="J60" s="10" t="s">
        <v>85</v>
      </c>
      <c r="K60" s="28">
        <v>28202</v>
      </c>
      <c r="L60" s="8" t="s">
        <v>191</v>
      </c>
      <c r="M60" s="12">
        <v>4901</v>
      </c>
      <c r="N60" s="13"/>
      <c r="O60" s="14">
        <v>0</v>
      </c>
      <c r="P60" s="63">
        <f>[1]!EUROCONVERT(O60,"ITL","EUR")</f>
        <v>0</v>
      </c>
    </row>
    <row r="61" spans="1:16" ht="15">
      <c r="A61" s="8" t="s">
        <v>547</v>
      </c>
      <c r="B61" s="8" t="s">
        <v>548</v>
      </c>
      <c r="C61" s="8" t="s">
        <v>85</v>
      </c>
      <c r="D61" s="8" t="s">
        <v>85</v>
      </c>
      <c r="E61" s="8" t="s">
        <v>252</v>
      </c>
      <c r="F61" s="8" t="s">
        <v>115</v>
      </c>
      <c r="G61" s="8" t="s">
        <v>549</v>
      </c>
      <c r="H61" s="8" t="s">
        <v>551</v>
      </c>
      <c r="I61" s="8" t="s">
        <v>85</v>
      </c>
      <c r="J61" s="10" t="s">
        <v>85</v>
      </c>
      <c r="K61" s="28">
        <v>28202</v>
      </c>
      <c r="L61" s="8" t="s">
        <v>191</v>
      </c>
      <c r="M61" s="12">
        <v>4902</v>
      </c>
      <c r="N61" s="13"/>
      <c r="O61" s="14">
        <v>0</v>
      </c>
      <c r="P61" s="63">
        <f>[1]!EUROCONVERT(O61,"ITL","EUR")</f>
        <v>0</v>
      </c>
    </row>
    <row r="62" spans="1:16" ht="15">
      <c r="A62" s="8" t="s">
        <v>547</v>
      </c>
      <c r="B62" s="8" t="s">
        <v>548</v>
      </c>
      <c r="C62" s="8" t="s">
        <v>85</v>
      </c>
      <c r="D62" s="8" t="s">
        <v>85</v>
      </c>
      <c r="E62" s="8" t="s">
        <v>252</v>
      </c>
      <c r="F62" s="8" t="s">
        <v>115</v>
      </c>
      <c r="G62" s="8" t="s">
        <v>549</v>
      </c>
      <c r="H62" s="8" t="s">
        <v>552</v>
      </c>
      <c r="I62" s="8" t="s">
        <v>85</v>
      </c>
      <c r="J62" s="10" t="s">
        <v>85</v>
      </c>
      <c r="K62" s="28">
        <v>28202</v>
      </c>
      <c r="L62" s="8" t="s">
        <v>191</v>
      </c>
      <c r="M62" s="12">
        <v>4903</v>
      </c>
      <c r="N62" s="13"/>
      <c r="O62" s="14">
        <v>0</v>
      </c>
      <c r="P62" s="63">
        <f>[1]!EUROCONVERT(O62,"ITL","EUR")</f>
        <v>0</v>
      </c>
    </row>
    <row r="63" spans="1:17" s="94" customFormat="1" ht="16.5">
      <c r="A63" s="103" t="s">
        <v>553</v>
      </c>
      <c r="B63" s="103"/>
      <c r="C63" s="103"/>
      <c r="D63" s="103"/>
      <c r="E63" s="103"/>
      <c r="F63" s="103"/>
      <c r="G63" s="103"/>
      <c r="H63" s="103"/>
      <c r="I63" s="103"/>
      <c r="J63" s="104"/>
      <c r="K63" s="182"/>
      <c r="L63" s="103"/>
      <c r="M63" s="106"/>
      <c r="N63" s="107"/>
      <c r="O63" s="172">
        <f>SUBTOTAL(9,O59:O62)</f>
        <v>14176300000</v>
      </c>
      <c r="P63" s="102">
        <f>[1]!EUROCONVERT(O63,"ITL","EUR")</f>
        <v>7321447.94</v>
      </c>
      <c r="Q63" s="165">
        <v>7321447.94</v>
      </c>
    </row>
    <row r="64" spans="1:16" ht="15">
      <c r="A64" s="8" t="s">
        <v>554</v>
      </c>
      <c r="B64" s="8" t="s">
        <v>443</v>
      </c>
      <c r="C64" s="8" t="s">
        <v>85</v>
      </c>
      <c r="D64" s="8" t="s">
        <v>183</v>
      </c>
      <c r="E64" s="8" t="s">
        <v>283</v>
      </c>
      <c r="F64" s="8" t="s">
        <v>115</v>
      </c>
      <c r="G64" s="8" t="s">
        <v>463</v>
      </c>
      <c r="H64" s="8" t="s">
        <v>555</v>
      </c>
      <c r="I64" s="8" t="s">
        <v>85</v>
      </c>
      <c r="J64" s="10" t="s">
        <v>85</v>
      </c>
      <c r="K64" s="28">
        <v>27395</v>
      </c>
      <c r="L64" s="8" t="s">
        <v>191</v>
      </c>
      <c r="M64" s="12">
        <v>1721</v>
      </c>
      <c r="N64" s="13"/>
      <c r="O64" s="14">
        <v>4711350000</v>
      </c>
      <c r="P64" s="63">
        <f>[1]!EUROCONVERT(O64,"ITL","EUR")</f>
        <v>2433209.21</v>
      </c>
    </row>
    <row r="65" spans="1:17" s="94" customFormat="1" ht="16.5">
      <c r="A65" s="103" t="s">
        <v>556</v>
      </c>
      <c r="B65" s="103"/>
      <c r="C65" s="103"/>
      <c r="D65" s="103"/>
      <c r="E65" s="103"/>
      <c r="F65" s="103"/>
      <c r="G65" s="103"/>
      <c r="H65" s="103"/>
      <c r="I65" s="103"/>
      <c r="J65" s="104"/>
      <c r="K65" s="182"/>
      <c r="L65" s="103"/>
      <c r="M65" s="106"/>
      <c r="N65" s="107"/>
      <c r="O65" s="172">
        <f>SUBTOTAL(9,O64:O64)</f>
        <v>4711350000</v>
      </c>
      <c r="P65" s="102">
        <f>[1]!EUROCONVERT(O65,"ITL","EUR")</f>
        <v>2433209.21</v>
      </c>
      <c r="Q65" s="165">
        <v>2433209.21</v>
      </c>
    </row>
    <row r="66" spans="1:16" ht="25.5">
      <c r="A66" s="8" t="s">
        <v>557</v>
      </c>
      <c r="B66" s="8" t="s">
        <v>405</v>
      </c>
      <c r="C66" s="8" t="s">
        <v>121</v>
      </c>
      <c r="D66" s="8" t="s">
        <v>85</v>
      </c>
      <c r="E66" s="8" t="s">
        <v>83</v>
      </c>
      <c r="F66" s="8" t="s">
        <v>115</v>
      </c>
      <c r="G66" s="8" t="s">
        <v>558</v>
      </c>
      <c r="H66" s="8" t="s">
        <v>559</v>
      </c>
      <c r="I66" s="8" t="s">
        <v>85</v>
      </c>
      <c r="J66" s="10" t="s">
        <v>85</v>
      </c>
      <c r="K66" s="28" t="s">
        <v>85</v>
      </c>
      <c r="L66" s="8" t="s">
        <v>191</v>
      </c>
      <c r="M66" s="12">
        <v>4053</v>
      </c>
      <c r="N66" s="13"/>
      <c r="O66" s="14">
        <v>1722700000</v>
      </c>
      <c r="P66" s="63">
        <f>[1]!EUROCONVERT(O66,"ITL","EUR")</f>
        <v>889700.3</v>
      </c>
    </row>
    <row r="67" spans="1:16" ht="25.5">
      <c r="A67" s="8" t="s">
        <v>557</v>
      </c>
      <c r="B67" s="8" t="s">
        <v>405</v>
      </c>
      <c r="C67" s="8" t="s">
        <v>121</v>
      </c>
      <c r="D67" s="8" t="s">
        <v>85</v>
      </c>
      <c r="E67" s="8" t="s">
        <v>83</v>
      </c>
      <c r="F67" s="8" t="s">
        <v>115</v>
      </c>
      <c r="G67" s="8" t="s">
        <v>558</v>
      </c>
      <c r="H67" s="8" t="s">
        <v>514</v>
      </c>
      <c r="I67" s="8" t="s">
        <v>85</v>
      </c>
      <c r="J67" s="10" t="s">
        <v>85</v>
      </c>
      <c r="K67" s="28" t="s">
        <v>85</v>
      </c>
      <c r="L67" s="8" t="s">
        <v>191</v>
      </c>
      <c r="M67" s="12">
        <v>4905</v>
      </c>
      <c r="N67" s="13"/>
      <c r="O67" s="14">
        <v>0</v>
      </c>
      <c r="P67" s="63">
        <f>[1]!EUROCONVERT(O67,"ITL","EUR")</f>
        <v>0</v>
      </c>
    </row>
    <row r="68" spans="1:16" ht="25.5">
      <c r="A68" s="8" t="s">
        <v>557</v>
      </c>
      <c r="B68" s="8" t="s">
        <v>405</v>
      </c>
      <c r="C68" s="8" t="s">
        <v>121</v>
      </c>
      <c r="D68" s="8" t="s">
        <v>85</v>
      </c>
      <c r="E68" s="8" t="s">
        <v>83</v>
      </c>
      <c r="F68" s="8" t="s">
        <v>115</v>
      </c>
      <c r="G68" s="8" t="s">
        <v>558</v>
      </c>
      <c r="H68" s="8" t="s">
        <v>560</v>
      </c>
      <c r="I68" s="8" t="s">
        <v>85</v>
      </c>
      <c r="J68" s="10" t="s">
        <v>85</v>
      </c>
      <c r="K68" s="28" t="s">
        <v>85</v>
      </c>
      <c r="L68" s="8" t="s">
        <v>191</v>
      </c>
      <c r="M68" s="12">
        <v>4906</v>
      </c>
      <c r="N68" s="13"/>
      <c r="O68" s="14">
        <v>0</v>
      </c>
      <c r="P68" s="63">
        <f>[1]!EUROCONVERT(O68,"ITL","EUR")</f>
        <v>0</v>
      </c>
    </row>
    <row r="69" spans="1:16" ht="15">
      <c r="A69" s="8"/>
      <c r="B69" s="8"/>
      <c r="C69" s="8"/>
      <c r="D69" s="8"/>
      <c r="E69" s="8"/>
      <c r="F69" s="8"/>
      <c r="G69" s="8"/>
      <c r="H69" s="8"/>
      <c r="I69" s="8" t="s">
        <v>51</v>
      </c>
      <c r="J69" s="10"/>
      <c r="K69" s="28"/>
      <c r="L69" s="8"/>
      <c r="M69" s="12"/>
      <c r="N69" s="13"/>
      <c r="O69" s="14">
        <v>6500000000</v>
      </c>
      <c r="P69" s="63"/>
    </row>
    <row r="70" spans="1:17" s="94" customFormat="1" ht="16.5">
      <c r="A70" s="103" t="s">
        <v>561</v>
      </c>
      <c r="B70" s="103"/>
      <c r="C70" s="103"/>
      <c r="D70" s="103"/>
      <c r="E70" s="103"/>
      <c r="F70" s="103"/>
      <c r="G70" s="103"/>
      <c r="H70" s="103"/>
      <c r="I70" s="103"/>
      <c r="J70" s="104"/>
      <c r="K70" s="182"/>
      <c r="L70" s="103"/>
      <c r="M70" s="106"/>
      <c r="N70" s="107"/>
      <c r="O70" s="172">
        <f>SUBTOTAL(9,O66:O69)</f>
        <v>8222700000</v>
      </c>
      <c r="P70" s="102">
        <f>[1]!EUROCONVERT(O70,"ITL","EUR")</f>
        <v>4246670.14</v>
      </c>
      <c r="Q70" s="165">
        <v>4246670.14</v>
      </c>
    </row>
    <row r="71" spans="1:16" ht="15">
      <c r="A71" s="8" t="s">
        <v>562</v>
      </c>
      <c r="B71" s="8" t="s">
        <v>440</v>
      </c>
      <c r="C71" s="8" t="s">
        <v>121</v>
      </c>
      <c r="D71" s="8" t="s">
        <v>183</v>
      </c>
      <c r="E71" s="8" t="s">
        <v>83</v>
      </c>
      <c r="F71" s="8" t="s">
        <v>115</v>
      </c>
      <c r="G71" s="8" t="s">
        <v>395</v>
      </c>
      <c r="H71" s="8" t="s">
        <v>563</v>
      </c>
      <c r="I71" s="8" t="s">
        <v>85</v>
      </c>
      <c r="J71" s="10" t="s">
        <v>85</v>
      </c>
      <c r="K71" s="28" t="s">
        <v>85</v>
      </c>
      <c r="L71" s="8" t="s">
        <v>191</v>
      </c>
      <c r="M71" s="12">
        <v>4923</v>
      </c>
      <c r="N71" s="13"/>
      <c r="O71" s="14">
        <v>0</v>
      </c>
      <c r="P71" s="63">
        <f>[1]!EUROCONVERT(O71,"ITL","EUR")</f>
        <v>0</v>
      </c>
    </row>
    <row r="72" spans="1:16" ht="15">
      <c r="A72" s="8" t="s">
        <v>562</v>
      </c>
      <c r="B72" s="8" t="s">
        <v>440</v>
      </c>
      <c r="C72" s="8" t="s">
        <v>121</v>
      </c>
      <c r="D72" s="8" t="s">
        <v>183</v>
      </c>
      <c r="E72" s="8" t="s">
        <v>83</v>
      </c>
      <c r="F72" s="8" t="s">
        <v>115</v>
      </c>
      <c r="G72" s="8" t="s">
        <v>395</v>
      </c>
      <c r="H72" s="8" t="s">
        <v>564</v>
      </c>
      <c r="I72" s="8" t="s">
        <v>85</v>
      </c>
      <c r="J72" s="10" t="s">
        <v>85</v>
      </c>
      <c r="K72" s="28" t="s">
        <v>85</v>
      </c>
      <c r="L72" s="8" t="s">
        <v>191</v>
      </c>
      <c r="M72" s="12">
        <v>4032</v>
      </c>
      <c r="N72" s="13"/>
      <c r="O72" s="14">
        <v>4558400000</v>
      </c>
      <c r="P72" s="63">
        <f>[1]!EUROCONVERT(O72,"ITL","EUR")</f>
        <v>2354217.13</v>
      </c>
    </row>
    <row r="73" spans="1:16" ht="15">
      <c r="A73" s="8" t="s">
        <v>562</v>
      </c>
      <c r="B73" s="8" t="s">
        <v>440</v>
      </c>
      <c r="C73" s="8" t="s">
        <v>121</v>
      </c>
      <c r="D73" s="8" t="s">
        <v>183</v>
      </c>
      <c r="E73" s="8" t="s">
        <v>83</v>
      </c>
      <c r="F73" s="8" t="s">
        <v>115</v>
      </c>
      <c r="G73" s="8" t="s">
        <v>395</v>
      </c>
      <c r="H73" s="9" t="s">
        <v>565</v>
      </c>
      <c r="I73" s="9" t="s">
        <v>566</v>
      </c>
      <c r="J73" s="10" t="s">
        <v>85</v>
      </c>
      <c r="K73" s="28" t="s">
        <v>85</v>
      </c>
      <c r="L73" s="8" t="s">
        <v>191</v>
      </c>
      <c r="M73" s="12">
        <v>4922</v>
      </c>
      <c r="N73" s="13"/>
      <c r="O73" s="14">
        <v>0</v>
      </c>
      <c r="P73" s="63">
        <f>[1]!EUROCONVERT(O73,"ITL","EUR")</f>
        <v>0</v>
      </c>
    </row>
    <row r="74" spans="1:17" s="94" customFormat="1" ht="16.5">
      <c r="A74" s="103" t="s">
        <v>567</v>
      </c>
      <c r="B74" s="103"/>
      <c r="C74" s="103"/>
      <c r="D74" s="103"/>
      <c r="E74" s="103"/>
      <c r="F74" s="103"/>
      <c r="G74" s="103"/>
      <c r="H74" s="103"/>
      <c r="I74" s="103"/>
      <c r="J74" s="104"/>
      <c r="K74" s="182"/>
      <c r="L74" s="103"/>
      <c r="M74" s="106"/>
      <c r="N74" s="107"/>
      <c r="O74" s="172">
        <f>SUBTOTAL(9,O71:O73)</f>
        <v>4558400000</v>
      </c>
      <c r="P74" s="102">
        <f>[1]!EUROCONVERT(O74,"ITL","EUR")</f>
        <v>2354217.13</v>
      </c>
      <c r="Q74" s="165">
        <v>2354217.13</v>
      </c>
    </row>
    <row r="75" spans="1:16" ht="15">
      <c r="A75" s="8" t="s">
        <v>617</v>
      </c>
      <c r="B75" s="8" t="s">
        <v>440</v>
      </c>
      <c r="C75" s="8" t="s">
        <v>121</v>
      </c>
      <c r="D75" s="8" t="s">
        <v>183</v>
      </c>
      <c r="E75" s="8" t="s">
        <v>83</v>
      </c>
      <c r="F75" s="8" t="s">
        <v>115</v>
      </c>
      <c r="G75" s="8" t="s">
        <v>395</v>
      </c>
      <c r="H75" s="8" t="s">
        <v>618</v>
      </c>
      <c r="I75" s="8" t="s">
        <v>85</v>
      </c>
      <c r="J75" s="10" t="s">
        <v>85</v>
      </c>
      <c r="K75" s="28" t="s">
        <v>85</v>
      </c>
      <c r="L75" s="8" t="s">
        <v>191</v>
      </c>
      <c r="M75" s="12">
        <v>4924</v>
      </c>
      <c r="N75" s="13"/>
      <c r="O75" s="14">
        <v>0</v>
      </c>
      <c r="P75" s="63">
        <f>[1]!EUROCONVERT(O75,"ITL","EUR")</f>
        <v>0</v>
      </c>
    </row>
    <row r="76" spans="1:16" ht="25.5">
      <c r="A76" s="26" t="s">
        <v>619</v>
      </c>
      <c r="B76" s="8"/>
      <c r="C76" s="8"/>
      <c r="D76" s="8"/>
      <c r="E76" s="8"/>
      <c r="F76" s="8"/>
      <c r="G76" s="8"/>
      <c r="H76" s="8"/>
      <c r="I76" s="8"/>
      <c r="J76" s="10"/>
      <c r="K76" s="28"/>
      <c r="L76" s="8"/>
      <c r="M76" s="12"/>
      <c r="N76" s="13"/>
      <c r="O76" s="14">
        <f>SUBTOTAL(9,O75:O75)</f>
        <v>0</v>
      </c>
      <c r="P76" s="63">
        <f>[1]!EUROCONVERT(O76,"ITL","EUR")</f>
        <v>0</v>
      </c>
    </row>
    <row r="77" spans="1:16" ht="15">
      <c r="A77" s="8" t="s">
        <v>620</v>
      </c>
      <c r="B77" s="8" t="s">
        <v>405</v>
      </c>
      <c r="C77" s="8" t="s">
        <v>121</v>
      </c>
      <c r="D77" s="8" t="s">
        <v>85</v>
      </c>
      <c r="E77" s="8" t="s">
        <v>83</v>
      </c>
      <c r="F77" s="8" t="s">
        <v>115</v>
      </c>
      <c r="G77" s="8" t="s">
        <v>395</v>
      </c>
      <c r="H77" s="8" t="s">
        <v>621</v>
      </c>
      <c r="I77" s="8" t="s">
        <v>85</v>
      </c>
      <c r="J77" s="10" t="s">
        <v>85</v>
      </c>
      <c r="K77" s="28" t="s">
        <v>85</v>
      </c>
      <c r="L77" s="8" t="s">
        <v>191</v>
      </c>
      <c r="M77" s="12">
        <v>4038</v>
      </c>
      <c r="N77" s="13"/>
      <c r="O77" s="14">
        <v>1363910000</v>
      </c>
      <c r="P77" s="63">
        <f>[1]!EUROCONVERT(O77,"ITL","EUR")</f>
        <v>704400.73</v>
      </c>
    </row>
    <row r="78" spans="1:16" ht="15">
      <c r="A78" s="8" t="s">
        <v>580</v>
      </c>
      <c r="B78" s="8" t="s">
        <v>197</v>
      </c>
      <c r="C78" s="8" t="s">
        <v>121</v>
      </c>
      <c r="D78" s="8" t="s">
        <v>85</v>
      </c>
      <c r="E78" s="8" t="s">
        <v>83</v>
      </c>
      <c r="F78" s="8" t="s">
        <v>85</v>
      </c>
      <c r="G78" s="8" t="s">
        <v>716</v>
      </c>
      <c r="H78" s="8" t="s">
        <v>690</v>
      </c>
      <c r="I78" s="8" t="s">
        <v>85</v>
      </c>
      <c r="J78" s="10" t="s">
        <v>85</v>
      </c>
      <c r="K78" s="11" t="s">
        <v>85</v>
      </c>
      <c r="L78" s="8" t="s">
        <v>656</v>
      </c>
      <c r="M78" s="12">
        <v>4907</v>
      </c>
      <c r="N78" s="13"/>
      <c r="O78" s="14">
        <v>349380000</v>
      </c>
      <c r="P78" s="63">
        <f>[1]!EUROCONVERT(O78,"ITL","EUR")</f>
        <v>180439.71</v>
      </c>
    </row>
    <row r="79" spans="1:16" ht="15">
      <c r="A79" s="8"/>
      <c r="B79" s="8"/>
      <c r="C79" s="8"/>
      <c r="D79" s="8"/>
      <c r="E79" s="8"/>
      <c r="F79" s="8"/>
      <c r="G79" s="8"/>
      <c r="H79" s="8"/>
      <c r="I79" s="8" t="s">
        <v>51</v>
      </c>
      <c r="J79" s="10"/>
      <c r="K79" s="11"/>
      <c r="L79" s="8"/>
      <c r="M79" s="12"/>
      <c r="N79" s="13"/>
      <c r="O79" s="14">
        <v>480000000</v>
      </c>
      <c r="P79" s="63">
        <f>[1]!EUROCONVERT(O79,"ITL","EUR")</f>
        <v>247899.31</v>
      </c>
    </row>
    <row r="80" spans="1:17" s="94" customFormat="1" ht="16.5">
      <c r="A80" s="103" t="s">
        <v>581</v>
      </c>
      <c r="B80" s="103"/>
      <c r="C80" s="103"/>
      <c r="D80" s="103"/>
      <c r="E80" s="103"/>
      <c r="F80" s="103"/>
      <c r="G80" s="103"/>
      <c r="H80" s="103"/>
      <c r="I80" s="103"/>
      <c r="J80" s="104"/>
      <c r="K80" s="105"/>
      <c r="L80" s="103"/>
      <c r="M80" s="106"/>
      <c r="N80" s="107"/>
      <c r="O80" s="107">
        <f>SUM(O77:O79)</f>
        <v>2193290000</v>
      </c>
      <c r="P80" s="102">
        <f>[1]!EUROCONVERT(O80,"ITL","EUR")</f>
        <v>1132739.75</v>
      </c>
      <c r="Q80" s="165">
        <v>1132739.75</v>
      </c>
    </row>
    <row r="81" spans="1:16" ht="15">
      <c r="A81" s="8" t="s">
        <v>628</v>
      </c>
      <c r="B81" s="8" t="s">
        <v>440</v>
      </c>
      <c r="C81" s="8" t="s">
        <v>121</v>
      </c>
      <c r="D81" s="8" t="s">
        <v>183</v>
      </c>
      <c r="E81" s="8" t="s">
        <v>629</v>
      </c>
      <c r="F81" s="8" t="s">
        <v>115</v>
      </c>
      <c r="G81" s="8" t="s">
        <v>411</v>
      </c>
      <c r="H81" s="9" t="s">
        <v>630</v>
      </c>
      <c r="I81" s="8" t="s">
        <v>85</v>
      </c>
      <c r="J81" s="10" t="s">
        <v>85</v>
      </c>
      <c r="K81" s="28" t="s">
        <v>85</v>
      </c>
      <c r="L81" s="8" t="s">
        <v>191</v>
      </c>
      <c r="M81" s="12">
        <v>366</v>
      </c>
      <c r="N81" s="13"/>
      <c r="O81" s="14">
        <v>3113740000</v>
      </c>
      <c r="P81" s="63">
        <f>[1]!EUROCONVERT(O81,"ITL","EUR")</f>
        <v>1608112.5</v>
      </c>
    </row>
    <row r="82" spans="1:16" ht="15">
      <c r="A82" s="8" t="s">
        <v>628</v>
      </c>
      <c r="B82" s="8" t="s">
        <v>440</v>
      </c>
      <c r="C82" s="8" t="s">
        <v>121</v>
      </c>
      <c r="D82" s="8" t="s">
        <v>183</v>
      </c>
      <c r="E82" s="8" t="s">
        <v>629</v>
      </c>
      <c r="F82" s="8" t="s">
        <v>115</v>
      </c>
      <c r="G82" s="8" t="s">
        <v>411</v>
      </c>
      <c r="H82" s="9" t="s">
        <v>631</v>
      </c>
      <c r="I82" s="8" t="s">
        <v>632</v>
      </c>
      <c r="J82" s="10" t="s">
        <v>85</v>
      </c>
      <c r="K82" s="28" t="s">
        <v>85</v>
      </c>
      <c r="L82" s="8" t="s">
        <v>191</v>
      </c>
      <c r="M82" s="12">
        <v>4908</v>
      </c>
      <c r="N82" s="13"/>
      <c r="O82" s="14">
        <v>0</v>
      </c>
      <c r="P82" s="63">
        <f>[1]!EUROCONVERT(O82,"ITL","EUR")</f>
        <v>0</v>
      </c>
    </row>
    <row r="83" spans="1:17" s="94" customFormat="1" ht="16.5">
      <c r="A83" s="103" t="s">
        <v>633</v>
      </c>
      <c r="B83" s="103"/>
      <c r="C83" s="103"/>
      <c r="D83" s="103"/>
      <c r="E83" s="103"/>
      <c r="F83" s="103"/>
      <c r="G83" s="103"/>
      <c r="H83" s="103"/>
      <c r="I83" s="103"/>
      <c r="J83" s="104"/>
      <c r="K83" s="182"/>
      <c r="L83" s="103"/>
      <c r="M83" s="106"/>
      <c r="N83" s="107"/>
      <c r="O83" s="172">
        <f>SUBTOTAL(9,O81:O82)</f>
        <v>3113740000</v>
      </c>
      <c r="P83" s="102">
        <f>[1]!EUROCONVERT(O83,"ITL","EUR")</f>
        <v>1608112.5</v>
      </c>
      <c r="Q83" s="165">
        <v>1608112.5</v>
      </c>
    </row>
    <row r="84" spans="1:16" ht="15">
      <c r="A84" s="8" t="s">
        <v>634</v>
      </c>
      <c r="B84" s="8" t="s">
        <v>440</v>
      </c>
      <c r="C84" s="8" t="s">
        <v>121</v>
      </c>
      <c r="D84" s="8" t="s">
        <v>85</v>
      </c>
      <c r="E84" s="8" t="s">
        <v>83</v>
      </c>
      <c r="F84" s="8" t="s">
        <v>115</v>
      </c>
      <c r="G84" s="8" t="s">
        <v>395</v>
      </c>
      <c r="H84" s="8" t="s">
        <v>635</v>
      </c>
      <c r="I84" s="8" t="s">
        <v>636</v>
      </c>
      <c r="J84" s="10" t="s">
        <v>85</v>
      </c>
      <c r="K84" s="28" t="s">
        <v>85</v>
      </c>
      <c r="L84" s="8" t="s">
        <v>191</v>
      </c>
      <c r="M84" s="12">
        <v>4039</v>
      </c>
      <c r="N84" s="13"/>
      <c r="O84" s="14">
        <v>4334150000</v>
      </c>
      <c r="P84" s="63">
        <f>[1]!EUROCONVERT(O84,"ITL","EUR")</f>
        <v>2238401.67</v>
      </c>
    </row>
    <row r="85" spans="1:16" ht="15">
      <c r="A85" s="8" t="s">
        <v>634</v>
      </c>
      <c r="B85" s="8" t="s">
        <v>440</v>
      </c>
      <c r="C85" s="8" t="s">
        <v>121</v>
      </c>
      <c r="D85" s="8" t="s">
        <v>85</v>
      </c>
      <c r="E85" s="8" t="s">
        <v>83</v>
      </c>
      <c r="F85" s="8" t="s">
        <v>115</v>
      </c>
      <c r="G85" s="8" t="s">
        <v>395</v>
      </c>
      <c r="H85" s="8" t="s">
        <v>637</v>
      </c>
      <c r="I85" s="8" t="s">
        <v>638</v>
      </c>
      <c r="J85" s="10" t="s">
        <v>85</v>
      </c>
      <c r="K85" s="28" t="s">
        <v>85</v>
      </c>
      <c r="L85" s="8" t="s">
        <v>191</v>
      </c>
      <c r="M85" s="12">
        <v>3097</v>
      </c>
      <c r="N85" s="13"/>
      <c r="O85" s="14">
        <v>0</v>
      </c>
      <c r="P85" s="63">
        <f>[1]!EUROCONVERT(O85,"ITL","EUR")</f>
        <v>0</v>
      </c>
    </row>
    <row r="86" spans="1:16" ht="15">
      <c r="A86" s="8" t="s">
        <v>634</v>
      </c>
      <c r="B86" s="8" t="s">
        <v>440</v>
      </c>
      <c r="C86" s="8" t="s">
        <v>121</v>
      </c>
      <c r="D86" s="8" t="s">
        <v>85</v>
      </c>
      <c r="E86" s="8" t="s">
        <v>83</v>
      </c>
      <c r="F86" s="8" t="s">
        <v>115</v>
      </c>
      <c r="G86" s="8" t="s">
        <v>395</v>
      </c>
      <c r="H86" s="8" t="s">
        <v>639</v>
      </c>
      <c r="I86" s="8" t="s">
        <v>638</v>
      </c>
      <c r="J86" s="10" t="s">
        <v>85</v>
      </c>
      <c r="K86" s="28" t="s">
        <v>85</v>
      </c>
      <c r="L86" s="8" t="s">
        <v>191</v>
      </c>
      <c r="M86" s="12">
        <v>4942</v>
      </c>
      <c r="N86" s="13"/>
      <c r="O86" s="14">
        <v>0</v>
      </c>
      <c r="P86" s="63">
        <f>[1]!EUROCONVERT(O86,"ITL","EUR")</f>
        <v>0</v>
      </c>
    </row>
    <row r="87" spans="1:17" s="94" customFormat="1" ht="18.75" customHeight="1">
      <c r="A87" s="103" t="s">
        <v>640</v>
      </c>
      <c r="B87" s="103"/>
      <c r="C87" s="103"/>
      <c r="D87" s="103"/>
      <c r="E87" s="103"/>
      <c r="F87" s="103"/>
      <c r="G87" s="103"/>
      <c r="H87" s="103"/>
      <c r="I87" s="103"/>
      <c r="J87" s="104"/>
      <c r="K87" s="182"/>
      <c r="L87" s="103"/>
      <c r="M87" s="106"/>
      <c r="N87" s="107"/>
      <c r="O87" s="172">
        <f>SUBTOTAL(9,O84:O86)</f>
        <v>4334150000</v>
      </c>
      <c r="P87" s="102">
        <f>[1]!EUROCONVERT(O87,"ITL","EUR")</f>
        <v>2238401.67</v>
      </c>
      <c r="Q87" s="165">
        <v>2238401.67</v>
      </c>
    </row>
    <row r="88" spans="1:16" ht="15">
      <c r="A88" s="8" t="s">
        <v>649</v>
      </c>
      <c r="B88" s="8" t="s">
        <v>418</v>
      </c>
      <c r="C88" s="8" t="s">
        <v>121</v>
      </c>
      <c r="D88" s="8" t="s">
        <v>180</v>
      </c>
      <c r="E88" s="8" t="s">
        <v>83</v>
      </c>
      <c r="F88" s="8" t="s">
        <v>115</v>
      </c>
      <c r="G88" s="8" t="s">
        <v>395</v>
      </c>
      <c r="H88" s="8" t="s">
        <v>650</v>
      </c>
      <c r="I88" s="8" t="s">
        <v>85</v>
      </c>
      <c r="J88" s="10" t="s">
        <v>85</v>
      </c>
      <c r="K88" s="28" t="s">
        <v>85</v>
      </c>
      <c r="L88" s="8" t="s">
        <v>191</v>
      </c>
      <c r="M88" s="12">
        <v>4977</v>
      </c>
      <c r="N88" s="13"/>
      <c r="O88" s="14">
        <v>0</v>
      </c>
      <c r="P88" s="63">
        <f>[1]!EUROCONVERT(O88,"ITL","EUR")</f>
        <v>0</v>
      </c>
    </row>
    <row r="89" spans="1:16" ht="15">
      <c r="A89" s="8" t="s">
        <v>649</v>
      </c>
      <c r="B89" s="8" t="s">
        <v>418</v>
      </c>
      <c r="C89" s="8" t="s">
        <v>121</v>
      </c>
      <c r="D89" s="8" t="s">
        <v>180</v>
      </c>
      <c r="E89" s="8" t="s">
        <v>83</v>
      </c>
      <c r="F89" s="8" t="s">
        <v>115</v>
      </c>
      <c r="G89" s="8" t="s">
        <v>395</v>
      </c>
      <c r="H89" s="8" t="s">
        <v>651</v>
      </c>
      <c r="I89" s="8" t="s">
        <v>85</v>
      </c>
      <c r="J89" s="10" t="s">
        <v>85</v>
      </c>
      <c r="K89" s="28" t="s">
        <v>85</v>
      </c>
      <c r="L89" s="8" t="s">
        <v>191</v>
      </c>
      <c r="M89" s="12">
        <v>3310</v>
      </c>
      <c r="N89" s="13"/>
      <c r="O89" s="14">
        <v>10148600000</v>
      </c>
      <c r="P89" s="63">
        <f>[1]!EUROCONVERT(O89,"ITL","EUR")</f>
        <v>5241314.49</v>
      </c>
    </row>
    <row r="90" spans="1:17" s="94" customFormat="1" ht="16.5">
      <c r="A90" s="103" t="s">
        <v>652</v>
      </c>
      <c r="B90" s="103"/>
      <c r="C90" s="103"/>
      <c r="D90" s="103"/>
      <c r="E90" s="103"/>
      <c r="F90" s="103"/>
      <c r="G90" s="103"/>
      <c r="H90" s="103"/>
      <c r="I90" s="103"/>
      <c r="J90" s="104"/>
      <c r="K90" s="182"/>
      <c r="L90" s="103"/>
      <c r="M90" s="106"/>
      <c r="N90" s="107"/>
      <c r="O90" s="172">
        <f>SUBTOTAL(9,O88:O89)</f>
        <v>10148600000</v>
      </c>
      <c r="P90" s="102">
        <f>[1]!EUROCONVERT(O90,"ITL","EUR")</f>
        <v>5241314.49</v>
      </c>
      <c r="Q90" s="165">
        <v>5241314.49</v>
      </c>
    </row>
    <row r="91" spans="1:16" ht="15">
      <c r="A91" s="31" t="s">
        <v>653</v>
      </c>
      <c r="B91" s="8" t="s">
        <v>440</v>
      </c>
      <c r="C91" s="8" t="s">
        <v>121</v>
      </c>
      <c r="D91" s="8" t="s">
        <v>183</v>
      </c>
      <c r="E91" s="8" t="s">
        <v>83</v>
      </c>
      <c r="F91" s="8" t="s">
        <v>88</v>
      </c>
      <c r="G91" s="8" t="s">
        <v>89</v>
      </c>
      <c r="H91" s="8" t="s">
        <v>654</v>
      </c>
      <c r="I91" s="8" t="s">
        <v>85</v>
      </c>
      <c r="J91" s="10" t="s">
        <v>85</v>
      </c>
      <c r="K91" s="28" t="s">
        <v>85</v>
      </c>
      <c r="L91" s="8" t="s">
        <v>187</v>
      </c>
      <c r="M91" s="12">
        <v>4010</v>
      </c>
      <c r="N91" s="13"/>
      <c r="O91" s="14">
        <v>7755520000</v>
      </c>
      <c r="P91" s="63">
        <f>[1]!EUROCONVERT(O91,"ITL","EUR")</f>
        <v>4005391.81</v>
      </c>
    </row>
    <row r="92" spans="1:16" ht="15">
      <c r="A92" s="8" t="s">
        <v>653</v>
      </c>
      <c r="B92" s="8" t="s">
        <v>440</v>
      </c>
      <c r="C92" s="8" t="s">
        <v>121</v>
      </c>
      <c r="D92" s="8" t="s">
        <v>183</v>
      </c>
      <c r="E92" s="8" t="s">
        <v>83</v>
      </c>
      <c r="F92" s="8" t="s">
        <v>88</v>
      </c>
      <c r="G92" s="8" t="s">
        <v>89</v>
      </c>
      <c r="H92" s="8" t="s">
        <v>654</v>
      </c>
      <c r="I92" s="8" t="s">
        <v>85</v>
      </c>
      <c r="J92" s="10" t="s">
        <v>85</v>
      </c>
      <c r="K92" s="28" t="s">
        <v>85</v>
      </c>
      <c r="L92" s="8" t="s">
        <v>208</v>
      </c>
      <c r="M92" s="12">
        <v>4964</v>
      </c>
      <c r="N92" s="13"/>
      <c r="O92" s="14">
        <v>0</v>
      </c>
      <c r="P92" s="63">
        <f>[1]!EUROCONVERT(O92,"ITL","EUR")</f>
        <v>0</v>
      </c>
    </row>
    <row r="93" spans="1:16" ht="15">
      <c r="A93" s="8" t="s">
        <v>653</v>
      </c>
      <c r="B93" s="8" t="s">
        <v>440</v>
      </c>
      <c r="C93" s="8" t="s">
        <v>121</v>
      </c>
      <c r="D93" s="8" t="s">
        <v>183</v>
      </c>
      <c r="E93" s="8" t="s">
        <v>83</v>
      </c>
      <c r="F93" s="8" t="s">
        <v>88</v>
      </c>
      <c r="G93" s="8" t="s">
        <v>89</v>
      </c>
      <c r="H93" s="8" t="s">
        <v>654</v>
      </c>
      <c r="I93" s="8" t="s">
        <v>655</v>
      </c>
      <c r="J93" s="10" t="s">
        <v>85</v>
      </c>
      <c r="K93" s="28" t="s">
        <v>85</v>
      </c>
      <c r="L93" s="8" t="s">
        <v>656</v>
      </c>
      <c r="M93" s="12">
        <v>4965</v>
      </c>
      <c r="N93" s="13"/>
      <c r="O93" s="14">
        <v>0</v>
      </c>
      <c r="P93" s="63">
        <f>[1]!EUROCONVERT(O93,"ITL","EUR")</f>
        <v>0</v>
      </c>
    </row>
    <row r="94" spans="1:16" ht="15">
      <c r="A94" s="8" t="s">
        <v>653</v>
      </c>
      <c r="B94" s="8" t="s">
        <v>440</v>
      </c>
      <c r="C94" s="8" t="s">
        <v>121</v>
      </c>
      <c r="D94" s="8" t="s">
        <v>183</v>
      </c>
      <c r="E94" s="8" t="s">
        <v>83</v>
      </c>
      <c r="F94" s="8" t="s">
        <v>88</v>
      </c>
      <c r="G94" s="8" t="s">
        <v>89</v>
      </c>
      <c r="H94" s="8" t="s">
        <v>654</v>
      </c>
      <c r="I94" s="8" t="s">
        <v>85</v>
      </c>
      <c r="J94" s="10" t="s">
        <v>85</v>
      </c>
      <c r="K94" s="28" t="s">
        <v>85</v>
      </c>
      <c r="L94" s="8" t="s">
        <v>657</v>
      </c>
      <c r="M94" s="12">
        <v>4966</v>
      </c>
      <c r="N94" s="13"/>
      <c r="O94" s="14">
        <v>0</v>
      </c>
      <c r="P94" s="63">
        <f>[1]!EUROCONVERT(O94,"ITL","EUR")</f>
        <v>0</v>
      </c>
    </row>
    <row r="95" spans="1:16" ht="15">
      <c r="A95" s="8" t="s">
        <v>653</v>
      </c>
      <c r="B95" s="8" t="s">
        <v>440</v>
      </c>
      <c r="C95" s="8" t="s">
        <v>121</v>
      </c>
      <c r="D95" s="8" t="s">
        <v>183</v>
      </c>
      <c r="E95" s="8" t="s">
        <v>83</v>
      </c>
      <c r="F95" s="8" t="s">
        <v>88</v>
      </c>
      <c r="G95" s="8" t="s">
        <v>89</v>
      </c>
      <c r="H95" s="8" t="s">
        <v>654</v>
      </c>
      <c r="I95" s="8" t="s">
        <v>85</v>
      </c>
      <c r="J95" s="10" t="s">
        <v>85</v>
      </c>
      <c r="K95" s="28" t="s">
        <v>85</v>
      </c>
      <c r="L95" s="8" t="s">
        <v>193</v>
      </c>
      <c r="M95" s="12">
        <v>4968</v>
      </c>
      <c r="N95" s="13"/>
      <c r="O95" s="14">
        <v>0</v>
      </c>
      <c r="P95" s="63">
        <f>[1]!EUROCONVERT(O95,"ITL","EUR")</f>
        <v>0</v>
      </c>
    </row>
    <row r="96" spans="1:16" ht="15">
      <c r="A96" s="8" t="s">
        <v>653</v>
      </c>
      <c r="B96" s="8" t="s">
        <v>440</v>
      </c>
      <c r="C96" s="8" t="s">
        <v>121</v>
      </c>
      <c r="D96" s="8" t="s">
        <v>183</v>
      </c>
      <c r="E96" s="8" t="s">
        <v>83</v>
      </c>
      <c r="F96" s="8" t="s">
        <v>88</v>
      </c>
      <c r="G96" s="8" t="s">
        <v>89</v>
      </c>
      <c r="H96" s="8" t="s">
        <v>654</v>
      </c>
      <c r="I96" s="8" t="s">
        <v>85</v>
      </c>
      <c r="J96" s="10" t="s">
        <v>85</v>
      </c>
      <c r="K96" s="28" t="s">
        <v>85</v>
      </c>
      <c r="L96" s="8" t="s">
        <v>192</v>
      </c>
      <c r="M96" s="12">
        <v>4969</v>
      </c>
      <c r="N96" s="13"/>
      <c r="O96" s="14">
        <v>0</v>
      </c>
      <c r="P96" s="63">
        <f>[1]!EUROCONVERT(O96,"ITL","EUR")</f>
        <v>0</v>
      </c>
    </row>
    <row r="97" spans="1:16" ht="15">
      <c r="A97" s="8" t="s">
        <v>653</v>
      </c>
      <c r="B97" s="8" t="s">
        <v>440</v>
      </c>
      <c r="C97" s="8" t="s">
        <v>121</v>
      </c>
      <c r="D97" s="8" t="s">
        <v>183</v>
      </c>
      <c r="E97" s="8" t="s">
        <v>83</v>
      </c>
      <c r="F97" s="8" t="s">
        <v>88</v>
      </c>
      <c r="G97" s="8" t="s">
        <v>89</v>
      </c>
      <c r="H97" s="8" t="s">
        <v>654</v>
      </c>
      <c r="I97" s="8" t="s">
        <v>85</v>
      </c>
      <c r="J97" s="10" t="s">
        <v>85</v>
      </c>
      <c r="K97" s="28" t="s">
        <v>85</v>
      </c>
      <c r="L97" s="8" t="s">
        <v>206</v>
      </c>
      <c r="M97" s="12">
        <v>4970</v>
      </c>
      <c r="N97" s="13"/>
      <c r="O97" s="14">
        <v>0</v>
      </c>
      <c r="P97" s="63">
        <f>[1]!EUROCONVERT(O97,"ITL","EUR")</f>
        <v>0</v>
      </c>
    </row>
    <row r="98" spans="1:16" ht="15">
      <c r="A98" s="8" t="s">
        <v>653</v>
      </c>
      <c r="B98" s="8" t="s">
        <v>440</v>
      </c>
      <c r="C98" s="8" t="s">
        <v>121</v>
      </c>
      <c r="D98" s="8" t="s">
        <v>183</v>
      </c>
      <c r="E98" s="8" t="s">
        <v>83</v>
      </c>
      <c r="F98" s="8" t="s">
        <v>88</v>
      </c>
      <c r="G98" s="8" t="s">
        <v>89</v>
      </c>
      <c r="H98" s="8" t="s">
        <v>654</v>
      </c>
      <c r="I98" s="8" t="s">
        <v>658</v>
      </c>
      <c r="J98" s="10" t="s">
        <v>85</v>
      </c>
      <c r="K98" s="28" t="s">
        <v>85</v>
      </c>
      <c r="L98" s="8" t="s">
        <v>86</v>
      </c>
      <c r="M98" s="12">
        <v>4967</v>
      </c>
      <c r="N98" s="13"/>
      <c r="O98" s="14">
        <v>0</v>
      </c>
      <c r="P98" s="63">
        <f>[1]!EUROCONVERT(O98,"ITL","EUR")</f>
        <v>0</v>
      </c>
    </row>
    <row r="99" spans="1:17" s="94" customFormat="1" ht="25.5">
      <c r="A99" s="103" t="s">
        <v>659</v>
      </c>
      <c r="B99" s="103"/>
      <c r="C99" s="103"/>
      <c r="D99" s="103"/>
      <c r="E99" s="103"/>
      <c r="F99" s="103"/>
      <c r="G99" s="103"/>
      <c r="H99" s="103"/>
      <c r="I99" s="103"/>
      <c r="J99" s="104"/>
      <c r="K99" s="182"/>
      <c r="L99" s="103"/>
      <c r="M99" s="106"/>
      <c r="N99" s="107"/>
      <c r="O99" s="172">
        <f>SUBTOTAL(9,O91:O98)</f>
        <v>7755520000</v>
      </c>
      <c r="P99" s="102">
        <f>[1]!EUROCONVERT(O99,"ITL","EUR")</f>
        <v>4005391.81</v>
      </c>
      <c r="Q99" s="165">
        <v>4005391.81</v>
      </c>
    </row>
    <row r="100" spans="1:16" ht="25.5">
      <c r="A100" s="8" t="s">
        <v>660</v>
      </c>
      <c r="B100" s="8" t="s">
        <v>661</v>
      </c>
      <c r="C100" s="8" t="s">
        <v>121</v>
      </c>
      <c r="D100" s="8" t="s">
        <v>183</v>
      </c>
      <c r="E100" s="8" t="s">
        <v>83</v>
      </c>
      <c r="F100" s="8" t="s">
        <v>115</v>
      </c>
      <c r="G100" s="8" t="s">
        <v>452</v>
      </c>
      <c r="H100" s="8" t="s">
        <v>662</v>
      </c>
      <c r="I100" s="8" t="s">
        <v>663</v>
      </c>
      <c r="J100" s="10" t="s">
        <v>85</v>
      </c>
      <c r="K100" s="28" t="s">
        <v>85</v>
      </c>
      <c r="L100" s="8" t="s">
        <v>191</v>
      </c>
      <c r="M100" s="12">
        <v>4041</v>
      </c>
      <c r="N100" s="13"/>
      <c r="O100" s="14">
        <v>5615520000</v>
      </c>
      <c r="P100" s="63">
        <f>[1]!EUROCONVERT(O100,"ITL","EUR")</f>
        <v>2900174.05</v>
      </c>
    </row>
    <row r="101" spans="1:16" ht="25.5">
      <c r="A101" s="8" t="s">
        <v>660</v>
      </c>
      <c r="B101" s="8" t="s">
        <v>661</v>
      </c>
      <c r="C101" s="8" t="s">
        <v>121</v>
      </c>
      <c r="D101" s="8" t="s">
        <v>183</v>
      </c>
      <c r="E101" s="8" t="s">
        <v>83</v>
      </c>
      <c r="F101" s="8" t="s">
        <v>115</v>
      </c>
      <c r="G101" s="8" t="s">
        <v>452</v>
      </c>
      <c r="H101" s="8" t="s">
        <v>664</v>
      </c>
      <c r="I101" s="9" t="s">
        <v>665</v>
      </c>
      <c r="J101" s="10" t="s">
        <v>85</v>
      </c>
      <c r="K101" s="28" t="s">
        <v>85</v>
      </c>
      <c r="L101" s="8" t="s">
        <v>191</v>
      </c>
      <c r="M101" s="12">
        <v>4910</v>
      </c>
      <c r="N101" s="13"/>
      <c r="O101" s="14">
        <v>0</v>
      </c>
      <c r="P101" s="63">
        <f>[1]!EUROCONVERT(O101,"ITL","EUR")</f>
        <v>0</v>
      </c>
    </row>
    <row r="102" spans="1:16" ht="25.5">
      <c r="A102" s="8" t="s">
        <v>660</v>
      </c>
      <c r="B102" s="8" t="s">
        <v>661</v>
      </c>
      <c r="C102" s="8" t="s">
        <v>121</v>
      </c>
      <c r="D102" s="8" t="s">
        <v>183</v>
      </c>
      <c r="E102" s="8" t="s">
        <v>83</v>
      </c>
      <c r="F102" s="8" t="s">
        <v>115</v>
      </c>
      <c r="G102" s="8" t="s">
        <v>452</v>
      </c>
      <c r="H102" s="8" t="s">
        <v>395</v>
      </c>
      <c r="I102" s="8"/>
      <c r="J102" s="10" t="s">
        <v>85</v>
      </c>
      <c r="K102" s="28" t="s">
        <v>85</v>
      </c>
      <c r="L102" s="8" t="s">
        <v>191</v>
      </c>
      <c r="M102" s="12">
        <v>4911</v>
      </c>
      <c r="N102" s="13"/>
      <c r="O102" s="14">
        <v>0</v>
      </c>
      <c r="P102" s="63">
        <f>[1]!EUROCONVERT(O102,"ITL","EUR")</f>
        <v>0</v>
      </c>
    </row>
    <row r="103" spans="1:17" s="94" customFormat="1" ht="16.5">
      <c r="A103" s="103" t="s">
        <v>666</v>
      </c>
      <c r="B103" s="103"/>
      <c r="C103" s="103"/>
      <c r="D103" s="103"/>
      <c r="E103" s="103"/>
      <c r="F103" s="103"/>
      <c r="G103" s="103"/>
      <c r="H103" s="103"/>
      <c r="I103" s="103"/>
      <c r="J103" s="104"/>
      <c r="K103" s="182"/>
      <c r="L103" s="103"/>
      <c r="M103" s="106"/>
      <c r="N103" s="107"/>
      <c r="O103" s="172">
        <f>SUBTOTAL(9,O100:O102)</f>
        <v>5615520000</v>
      </c>
      <c r="P103" s="102">
        <f>[1]!EUROCONVERT(O103,"ITL","EUR")</f>
        <v>2900174.05</v>
      </c>
      <c r="Q103" s="165">
        <v>2900174.05</v>
      </c>
    </row>
    <row r="104" spans="1:16" ht="15">
      <c r="A104" s="8" t="s">
        <v>667</v>
      </c>
      <c r="B104" s="8" t="s">
        <v>467</v>
      </c>
      <c r="C104" s="8" t="s">
        <v>121</v>
      </c>
      <c r="D104" s="8" t="s">
        <v>85</v>
      </c>
      <c r="E104" s="8" t="s">
        <v>67</v>
      </c>
      <c r="F104" s="8" t="s">
        <v>115</v>
      </c>
      <c r="G104" s="8" t="s">
        <v>395</v>
      </c>
      <c r="H104" s="8" t="s">
        <v>668</v>
      </c>
      <c r="I104" s="8" t="s">
        <v>85</v>
      </c>
      <c r="J104" s="10" t="s">
        <v>85</v>
      </c>
      <c r="K104" s="28" t="s">
        <v>85</v>
      </c>
      <c r="L104" s="8" t="s">
        <v>191</v>
      </c>
      <c r="M104" s="12">
        <v>1240</v>
      </c>
      <c r="N104" s="13"/>
      <c r="O104" s="14">
        <v>2183040000</v>
      </c>
      <c r="P104" s="63">
        <f>[1]!EUROCONVERT(O104,"ITL","EUR")</f>
        <v>1127446.07</v>
      </c>
    </row>
    <row r="105" spans="1:17" s="94" customFormat="1" ht="16.5">
      <c r="A105" s="103" t="s">
        <v>669</v>
      </c>
      <c r="B105" s="103"/>
      <c r="C105" s="103"/>
      <c r="D105" s="103"/>
      <c r="E105" s="103"/>
      <c r="F105" s="103"/>
      <c r="G105" s="103"/>
      <c r="H105" s="103"/>
      <c r="I105" s="103"/>
      <c r="J105" s="104"/>
      <c r="K105" s="182"/>
      <c r="L105" s="103"/>
      <c r="M105" s="106"/>
      <c r="N105" s="107"/>
      <c r="O105" s="172">
        <f>SUBTOTAL(9,O104:O104)</f>
        <v>2183040000</v>
      </c>
      <c r="P105" s="102">
        <f>[1]!EUROCONVERT(O105,"ITL","EUR")</f>
        <v>1127446.07</v>
      </c>
      <c r="Q105" s="165">
        <v>1127446.07</v>
      </c>
    </row>
    <row r="106" spans="1:16" ht="15">
      <c r="A106" s="8" t="s">
        <v>670</v>
      </c>
      <c r="B106" s="8" t="s">
        <v>671</v>
      </c>
      <c r="C106" s="8" t="s">
        <v>121</v>
      </c>
      <c r="D106" s="8" t="s">
        <v>183</v>
      </c>
      <c r="E106" s="8" t="s">
        <v>283</v>
      </c>
      <c r="F106" s="8" t="s">
        <v>115</v>
      </c>
      <c r="G106" s="8" t="s">
        <v>407</v>
      </c>
      <c r="H106" s="8" t="s">
        <v>672</v>
      </c>
      <c r="I106" s="8" t="s">
        <v>85</v>
      </c>
      <c r="J106" s="10" t="s">
        <v>85</v>
      </c>
      <c r="K106" s="28" t="s">
        <v>85</v>
      </c>
      <c r="L106" s="8" t="s">
        <v>191</v>
      </c>
      <c r="M106" s="12">
        <v>2674</v>
      </c>
      <c r="N106" s="13"/>
      <c r="O106" s="14">
        <v>1020000000</v>
      </c>
      <c r="P106" s="63">
        <f>[1]!EUROCONVERT(O106,"ITL","EUR")</f>
        <v>526786.04</v>
      </c>
    </row>
    <row r="107" spans="1:16" ht="15">
      <c r="A107" s="16" t="s">
        <v>670</v>
      </c>
      <c r="B107" s="8" t="s">
        <v>397</v>
      </c>
      <c r="C107" s="8" t="s">
        <v>121</v>
      </c>
      <c r="D107" s="8" t="s">
        <v>85</v>
      </c>
      <c r="E107" s="8" t="s">
        <v>283</v>
      </c>
      <c r="F107" s="8" t="s">
        <v>115</v>
      </c>
      <c r="G107" s="8" t="s">
        <v>395</v>
      </c>
      <c r="H107" s="8" t="s">
        <v>673</v>
      </c>
      <c r="I107" s="8" t="s">
        <v>85</v>
      </c>
      <c r="J107" s="10" t="s">
        <v>85</v>
      </c>
      <c r="K107" s="28" t="s">
        <v>85</v>
      </c>
      <c r="L107" s="8" t="s">
        <v>191</v>
      </c>
      <c r="M107" s="12">
        <v>2672</v>
      </c>
      <c r="N107" s="13"/>
      <c r="O107" s="14">
        <v>7176750000</v>
      </c>
      <c r="P107" s="63">
        <f>[1]!EUROCONVERT(O107,"ITL","EUR")</f>
        <v>3706482.05</v>
      </c>
    </row>
    <row r="108" spans="1:16" ht="15">
      <c r="A108" s="8" t="s">
        <v>670</v>
      </c>
      <c r="B108" s="8" t="s">
        <v>397</v>
      </c>
      <c r="C108" s="8" t="s">
        <v>121</v>
      </c>
      <c r="D108" s="8" t="s">
        <v>85</v>
      </c>
      <c r="E108" s="8" t="s">
        <v>283</v>
      </c>
      <c r="F108" s="8" t="s">
        <v>115</v>
      </c>
      <c r="G108" s="8" t="s">
        <v>395</v>
      </c>
      <c r="H108" s="8" t="s">
        <v>674</v>
      </c>
      <c r="I108" s="8" t="s">
        <v>85</v>
      </c>
      <c r="J108" s="10" t="s">
        <v>85</v>
      </c>
      <c r="K108" s="28" t="s">
        <v>85</v>
      </c>
      <c r="L108" s="8" t="s">
        <v>191</v>
      </c>
      <c r="M108" s="12">
        <v>4918</v>
      </c>
      <c r="N108" s="13"/>
      <c r="O108" s="14">
        <v>0</v>
      </c>
      <c r="P108" s="63">
        <f>[1]!EUROCONVERT(O108,"ITL","EUR")</f>
        <v>0</v>
      </c>
    </row>
    <row r="109" spans="1:17" s="94" customFormat="1" ht="25.5">
      <c r="A109" s="103" t="s">
        <v>675</v>
      </c>
      <c r="B109" s="103"/>
      <c r="C109" s="103"/>
      <c r="D109" s="103"/>
      <c r="E109" s="103"/>
      <c r="F109" s="103"/>
      <c r="G109" s="103"/>
      <c r="H109" s="103"/>
      <c r="I109" s="103"/>
      <c r="J109" s="104"/>
      <c r="K109" s="182"/>
      <c r="L109" s="103"/>
      <c r="M109" s="106"/>
      <c r="N109" s="107"/>
      <c r="O109" s="172">
        <f>SUBTOTAL(9,O106:O108)</f>
        <v>8196750000</v>
      </c>
      <c r="P109" s="102">
        <f>[1]!EUROCONVERT(O109,"ITL","EUR")</f>
        <v>4233268.09</v>
      </c>
      <c r="Q109" s="165">
        <v>4233268.09</v>
      </c>
    </row>
    <row r="110" spans="1:16" ht="15">
      <c r="A110" s="8" t="s">
        <v>676</v>
      </c>
      <c r="B110" s="8" t="s">
        <v>677</v>
      </c>
      <c r="C110" s="8" t="s">
        <v>121</v>
      </c>
      <c r="D110" s="8" t="s">
        <v>183</v>
      </c>
      <c r="E110" s="8" t="s">
        <v>678</v>
      </c>
      <c r="F110" s="8" t="s">
        <v>115</v>
      </c>
      <c r="G110" s="8" t="s">
        <v>395</v>
      </c>
      <c r="H110" s="8" t="s">
        <v>679</v>
      </c>
      <c r="I110" s="8" t="s">
        <v>85</v>
      </c>
      <c r="J110" s="10" t="s">
        <v>85</v>
      </c>
      <c r="K110" s="28" t="s">
        <v>85</v>
      </c>
      <c r="L110" s="8" t="s">
        <v>191</v>
      </c>
      <c r="M110" s="12">
        <v>159</v>
      </c>
      <c r="N110" s="13"/>
      <c r="O110" s="14">
        <v>5486000000</v>
      </c>
      <c r="P110" s="63">
        <f>[1]!EUROCONVERT(O110,"ITL","EUR")</f>
        <v>2833282.55</v>
      </c>
    </row>
    <row r="111" spans="1:17" s="94" customFormat="1" ht="16.5">
      <c r="A111" s="103" t="s">
        <v>680</v>
      </c>
      <c r="B111" s="103"/>
      <c r="C111" s="103"/>
      <c r="D111" s="103"/>
      <c r="E111" s="103"/>
      <c r="F111" s="103"/>
      <c r="G111" s="103"/>
      <c r="H111" s="103"/>
      <c r="I111" s="103"/>
      <c r="J111" s="104"/>
      <c r="K111" s="182"/>
      <c r="L111" s="103"/>
      <c r="M111" s="106"/>
      <c r="N111" s="107"/>
      <c r="O111" s="172">
        <f>SUBTOTAL(9,O110:O110)</f>
        <v>5486000000</v>
      </c>
      <c r="P111" s="102">
        <f>[1]!EUROCONVERT(O111,"ITL","EUR")</f>
        <v>2833282.55</v>
      </c>
      <c r="Q111" s="165">
        <v>2833282.55</v>
      </c>
    </row>
    <row r="112" spans="1:16" ht="15">
      <c r="A112" s="8" t="s">
        <v>681</v>
      </c>
      <c r="B112" s="8" t="s">
        <v>378</v>
      </c>
      <c r="C112" s="8" t="s">
        <v>121</v>
      </c>
      <c r="D112" s="8" t="s">
        <v>180</v>
      </c>
      <c r="E112" s="8" t="s">
        <v>83</v>
      </c>
      <c r="F112" s="8" t="s">
        <v>115</v>
      </c>
      <c r="G112" s="8" t="s">
        <v>395</v>
      </c>
      <c r="H112" s="9" t="s">
        <v>682</v>
      </c>
      <c r="I112" s="8"/>
      <c r="J112" s="10" t="s">
        <v>85</v>
      </c>
      <c r="K112" s="28" t="s">
        <v>85</v>
      </c>
      <c r="L112" s="8" t="s">
        <v>191</v>
      </c>
      <c r="M112" s="12">
        <v>4976</v>
      </c>
      <c r="N112" s="13"/>
      <c r="O112" s="14">
        <v>0</v>
      </c>
      <c r="P112" s="63">
        <f>[1]!EUROCONVERT(O112,"ITL","EUR")</f>
        <v>0</v>
      </c>
    </row>
    <row r="113" spans="1:16" ht="15">
      <c r="A113" s="8" t="s">
        <v>681</v>
      </c>
      <c r="B113" s="8" t="s">
        <v>378</v>
      </c>
      <c r="C113" s="8" t="s">
        <v>121</v>
      </c>
      <c r="D113" s="8" t="s">
        <v>180</v>
      </c>
      <c r="E113" s="8" t="s">
        <v>83</v>
      </c>
      <c r="F113" s="8" t="s">
        <v>115</v>
      </c>
      <c r="G113" s="8" t="s">
        <v>395</v>
      </c>
      <c r="H113" s="9" t="s">
        <v>682</v>
      </c>
      <c r="I113" s="8" t="s">
        <v>85</v>
      </c>
      <c r="J113" s="10" t="s">
        <v>85</v>
      </c>
      <c r="K113" s="28" t="s">
        <v>85</v>
      </c>
      <c r="L113" s="8" t="s">
        <v>191</v>
      </c>
      <c r="M113" s="12">
        <v>4113</v>
      </c>
      <c r="N113" s="13"/>
      <c r="O113" s="14">
        <v>2421310000</v>
      </c>
      <c r="P113" s="63">
        <f>[1]!EUROCONVERT(O113,"ITL","EUR")</f>
        <v>1250502.25</v>
      </c>
    </row>
    <row r="114" spans="1:17" s="94" customFormat="1" ht="16.5">
      <c r="A114" s="103" t="s">
        <v>683</v>
      </c>
      <c r="B114" s="103"/>
      <c r="C114" s="103"/>
      <c r="D114" s="103"/>
      <c r="E114" s="103"/>
      <c r="F114" s="103"/>
      <c r="G114" s="103"/>
      <c r="H114" s="103"/>
      <c r="I114" s="103"/>
      <c r="J114" s="104"/>
      <c r="K114" s="182"/>
      <c r="L114" s="103"/>
      <c r="M114" s="106"/>
      <c r="N114" s="107"/>
      <c r="O114" s="172">
        <f>SUBTOTAL(9,O112:O113)</f>
        <v>2421310000</v>
      </c>
      <c r="P114" s="102">
        <f>[1]!EUROCONVERT(O114,"ITL","EUR")</f>
        <v>1250502.25</v>
      </c>
      <c r="Q114" s="165">
        <v>1250502.25</v>
      </c>
    </row>
    <row r="115" spans="1:16" ht="15">
      <c r="A115" s="8" t="s">
        <v>684</v>
      </c>
      <c r="B115" s="8" t="s">
        <v>661</v>
      </c>
      <c r="C115" s="8" t="s">
        <v>121</v>
      </c>
      <c r="D115" s="8" t="s">
        <v>183</v>
      </c>
      <c r="E115" s="8" t="s">
        <v>83</v>
      </c>
      <c r="F115" s="8" t="s">
        <v>115</v>
      </c>
      <c r="G115" s="8" t="s">
        <v>395</v>
      </c>
      <c r="H115" s="8" t="s">
        <v>685</v>
      </c>
      <c r="I115" s="8" t="s">
        <v>85</v>
      </c>
      <c r="J115" s="10" t="s">
        <v>85</v>
      </c>
      <c r="K115" s="28" t="s">
        <v>85</v>
      </c>
      <c r="L115" s="8" t="s">
        <v>191</v>
      </c>
      <c r="M115" s="12">
        <v>4045</v>
      </c>
      <c r="N115" s="13"/>
      <c r="O115" s="14">
        <v>2995910000</v>
      </c>
      <c r="P115" s="63">
        <f>[1]!EUROCONVERT(O115,"ITL","EUR")</f>
        <v>1547258.39</v>
      </c>
    </row>
    <row r="116" spans="1:16" ht="15">
      <c r="A116" s="8" t="s">
        <v>684</v>
      </c>
      <c r="B116" s="8" t="s">
        <v>661</v>
      </c>
      <c r="C116" s="8" t="s">
        <v>121</v>
      </c>
      <c r="D116" s="8" t="s">
        <v>183</v>
      </c>
      <c r="E116" s="8" t="s">
        <v>83</v>
      </c>
      <c r="F116" s="8" t="s">
        <v>115</v>
      </c>
      <c r="G116" s="8" t="s">
        <v>395</v>
      </c>
      <c r="H116" s="8" t="s">
        <v>686</v>
      </c>
      <c r="I116" s="8" t="s">
        <v>85</v>
      </c>
      <c r="J116" s="10" t="s">
        <v>85</v>
      </c>
      <c r="K116" s="28" t="s">
        <v>85</v>
      </c>
      <c r="L116" s="8" t="s">
        <v>191</v>
      </c>
      <c r="M116" s="12">
        <v>4919</v>
      </c>
      <c r="N116" s="13"/>
      <c r="O116" s="14">
        <v>0</v>
      </c>
      <c r="P116" s="63">
        <f>[1]!EUROCONVERT(O116,"ITL","EUR")</f>
        <v>0</v>
      </c>
    </row>
    <row r="117" spans="1:17" s="94" customFormat="1" ht="16.5">
      <c r="A117" s="103" t="s">
        <v>687</v>
      </c>
      <c r="B117" s="103"/>
      <c r="C117" s="103"/>
      <c r="D117" s="103"/>
      <c r="E117" s="103"/>
      <c r="F117" s="103"/>
      <c r="G117" s="103"/>
      <c r="H117" s="103"/>
      <c r="I117" s="103"/>
      <c r="J117" s="104"/>
      <c r="K117" s="182"/>
      <c r="L117" s="103"/>
      <c r="M117" s="106"/>
      <c r="N117" s="107"/>
      <c r="O117" s="172">
        <f>SUBTOTAL(9,O115:O116)</f>
        <v>2995910000</v>
      </c>
      <c r="P117" s="102">
        <f>[1]!EUROCONVERT(O117,"ITL","EUR")</f>
        <v>1547258.39</v>
      </c>
      <c r="Q117" s="165">
        <v>1547258.39</v>
      </c>
    </row>
    <row r="118" spans="1:16" ht="15">
      <c r="A118" s="8" t="s">
        <v>688</v>
      </c>
      <c r="B118" s="8" t="s">
        <v>689</v>
      </c>
      <c r="C118" s="8" t="s">
        <v>85</v>
      </c>
      <c r="D118" s="8" t="s">
        <v>183</v>
      </c>
      <c r="E118" s="8" t="s">
        <v>83</v>
      </c>
      <c r="F118" s="8" t="s">
        <v>88</v>
      </c>
      <c r="G118" s="8" t="s">
        <v>89</v>
      </c>
      <c r="H118" s="8" t="s">
        <v>690</v>
      </c>
      <c r="I118" s="8" t="s">
        <v>85</v>
      </c>
      <c r="J118" s="10" t="s">
        <v>691</v>
      </c>
      <c r="K118" s="28" t="s">
        <v>85</v>
      </c>
      <c r="L118" s="8" t="s">
        <v>526</v>
      </c>
      <c r="M118" s="12">
        <v>3176</v>
      </c>
      <c r="N118" s="13"/>
      <c r="O118" s="14">
        <v>386400000</v>
      </c>
      <c r="P118" s="63">
        <f>[1]!EUROCONVERT(O118,"ITL","EUR")</f>
        <v>199558.95</v>
      </c>
    </row>
    <row r="119" spans="1:16" ht="15">
      <c r="A119" s="8" t="s">
        <v>688</v>
      </c>
      <c r="B119" s="8" t="s">
        <v>689</v>
      </c>
      <c r="C119" s="8" t="s">
        <v>85</v>
      </c>
      <c r="D119" s="8" t="s">
        <v>183</v>
      </c>
      <c r="E119" s="8" t="s">
        <v>83</v>
      </c>
      <c r="F119" s="8" t="s">
        <v>88</v>
      </c>
      <c r="G119" s="8" t="s">
        <v>89</v>
      </c>
      <c r="H119" s="8" t="s">
        <v>692</v>
      </c>
      <c r="I119" s="8" t="s">
        <v>85</v>
      </c>
      <c r="J119" s="10" t="s">
        <v>691</v>
      </c>
      <c r="K119" s="28" t="s">
        <v>85</v>
      </c>
      <c r="L119" s="8" t="s">
        <v>90</v>
      </c>
      <c r="M119" s="12">
        <v>3203</v>
      </c>
      <c r="N119" s="13"/>
      <c r="O119" s="14">
        <v>386400000</v>
      </c>
      <c r="P119" s="63">
        <f>[1]!EUROCONVERT(O119,"ITL","EUR")</f>
        <v>199558.95</v>
      </c>
    </row>
    <row r="120" spans="1:16" ht="15">
      <c r="A120" s="26" t="s">
        <v>693</v>
      </c>
      <c r="B120" s="8"/>
      <c r="C120" s="8"/>
      <c r="D120" s="8"/>
      <c r="E120" s="8"/>
      <c r="F120" s="8"/>
      <c r="G120" s="8"/>
      <c r="H120" s="8"/>
      <c r="I120" s="8"/>
      <c r="J120" s="10"/>
      <c r="K120" s="28"/>
      <c r="L120" s="8"/>
      <c r="M120" s="12"/>
      <c r="N120" s="13"/>
      <c r="O120" s="14"/>
      <c r="P120" s="63"/>
    </row>
    <row r="121" spans="1:16" ht="15">
      <c r="A121" s="8" t="s">
        <v>694</v>
      </c>
      <c r="B121" s="8" t="s">
        <v>267</v>
      </c>
      <c r="C121" s="8" t="s">
        <v>85</v>
      </c>
      <c r="D121" s="8" t="s">
        <v>196</v>
      </c>
      <c r="E121" s="8" t="s">
        <v>83</v>
      </c>
      <c r="F121" s="8" t="s">
        <v>88</v>
      </c>
      <c r="G121" s="8" t="s">
        <v>89</v>
      </c>
      <c r="H121" s="8" t="s">
        <v>695</v>
      </c>
      <c r="I121" s="8" t="s">
        <v>85</v>
      </c>
      <c r="J121" s="10" t="s">
        <v>691</v>
      </c>
      <c r="K121" s="28" t="s">
        <v>85</v>
      </c>
      <c r="L121" s="8" t="s">
        <v>219</v>
      </c>
      <c r="M121" s="12">
        <v>3171</v>
      </c>
      <c r="N121" s="13"/>
      <c r="O121" s="14">
        <v>92690000</v>
      </c>
      <c r="P121" s="63">
        <f>[1]!EUROCONVERT(O121,"ITL","EUR")</f>
        <v>47870.39</v>
      </c>
    </row>
    <row r="122" spans="1:16" ht="15">
      <c r="A122" s="8" t="s">
        <v>694</v>
      </c>
      <c r="B122" s="8" t="s">
        <v>267</v>
      </c>
      <c r="C122" s="8" t="s">
        <v>85</v>
      </c>
      <c r="D122" s="8" t="s">
        <v>195</v>
      </c>
      <c r="E122" s="8" t="s">
        <v>83</v>
      </c>
      <c r="F122" s="8" t="s">
        <v>88</v>
      </c>
      <c r="G122" s="8" t="s">
        <v>89</v>
      </c>
      <c r="H122" s="8" t="s">
        <v>695</v>
      </c>
      <c r="I122" s="8" t="s">
        <v>85</v>
      </c>
      <c r="J122" s="10" t="s">
        <v>691</v>
      </c>
      <c r="K122" s="28" t="s">
        <v>85</v>
      </c>
      <c r="L122" s="8" t="s">
        <v>219</v>
      </c>
      <c r="M122" s="12">
        <v>3170</v>
      </c>
      <c r="N122" s="13"/>
      <c r="O122" s="14">
        <v>217810000</v>
      </c>
      <c r="P122" s="63">
        <f>[1]!EUROCONVERT(O122,"ITL","EUR")</f>
        <v>112489.48</v>
      </c>
    </row>
    <row r="123" spans="1:16" ht="15">
      <c r="A123" s="8" t="s">
        <v>694</v>
      </c>
      <c r="B123" s="8" t="s">
        <v>267</v>
      </c>
      <c r="C123" s="8" t="s">
        <v>85</v>
      </c>
      <c r="D123" s="8" t="s">
        <v>126</v>
      </c>
      <c r="E123" s="8" t="s">
        <v>83</v>
      </c>
      <c r="F123" s="8" t="s">
        <v>88</v>
      </c>
      <c r="G123" s="8" t="s">
        <v>89</v>
      </c>
      <c r="H123" s="8" t="s">
        <v>695</v>
      </c>
      <c r="I123" s="8" t="s">
        <v>85</v>
      </c>
      <c r="J123" s="10" t="s">
        <v>691</v>
      </c>
      <c r="K123" s="28" t="s">
        <v>85</v>
      </c>
      <c r="L123" s="8" t="s">
        <v>219</v>
      </c>
      <c r="M123" s="12">
        <v>3172</v>
      </c>
      <c r="N123" s="13"/>
      <c r="O123" s="14">
        <v>74290000</v>
      </c>
      <c r="P123" s="63">
        <f>[1]!EUROCONVERT(O123,"ITL","EUR")</f>
        <v>38367.58</v>
      </c>
    </row>
    <row r="124" spans="1:16" ht="15">
      <c r="A124" s="8" t="s">
        <v>694</v>
      </c>
      <c r="B124" s="8" t="s">
        <v>267</v>
      </c>
      <c r="C124" s="8" t="s">
        <v>85</v>
      </c>
      <c r="D124" s="8" t="s">
        <v>188</v>
      </c>
      <c r="E124" s="8" t="s">
        <v>83</v>
      </c>
      <c r="F124" s="8" t="s">
        <v>88</v>
      </c>
      <c r="G124" s="8" t="s">
        <v>89</v>
      </c>
      <c r="H124" s="8" t="s">
        <v>696</v>
      </c>
      <c r="I124" s="8" t="s">
        <v>85</v>
      </c>
      <c r="J124" s="10" t="s">
        <v>691</v>
      </c>
      <c r="K124" s="28" t="s">
        <v>85</v>
      </c>
      <c r="L124" s="8" t="s">
        <v>219</v>
      </c>
      <c r="M124" s="12">
        <v>3173</v>
      </c>
      <c r="N124" s="13"/>
      <c r="O124" s="14">
        <v>81880000</v>
      </c>
      <c r="P124" s="63">
        <f>[1]!EUROCONVERT(O124,"ITL","EUR")</f>
        <v>42287.49</v>
      </c>
    </row>
    <row r="125" spans="1:16" ht="15">
      <c r="A125" s="8" t="s">
        <v>694</v>
      </c>
      <c r="B125" s="184" t="s">
        <v>577</v>
      </c>
      <c r="C125" s="8"/>
      <c r="D125" s="184" t="s">
        <v>185</v>
      </c>
      <c r="E125" s="8" t="s">
        <v>83</v>
      </c>
      <c r="F125" s="184" t="s">
        <v>386</v>
      </c>
      <c r="G125" s="8" t="s">
        <v>578</v>
      </c>
      <c r="H125" s="8" t="s">
        <v>714</v>
      </c>
      <c r="I125" s="8"/>
      <c r="J125" s="10" t="s">
        <v>691</v>
      </c>
      <c r="K125" s="28"/>
      <c r="L125" s="8" t="s">
        <v>219</v>
      </c>
      <c r="M125" s="12"/>
      <c r="N125" s="13"/>
      <c r="O125" s="185">
        <v>943970000</v>
      </c>
      <c r="P125" s="63">
        <f>[1]!EUROCONVERT(O125,"ITL","EUR")</f>
        <v>487519.82</v>
      </c>
    </row>
    <row r="126" spans="1:16" ht="15">
      <c r="A126" s="26" t="s">
        <v>697</v>
      </c>
      <c r="B126" s="8"/>
      <c r="C126" s="8"/>
      <c r="D126" s="8"/>
      <c r="E126" s="8"/>
      <c r="F126" s="8"/>
      <c r="G126" s="8"/>
      <c r="H126" s="8"/>
      <c r="I126" s="8"/>
      <c r="J126" s="10"/>
      <c r="K126" s="28"/>
      <c r="L126" s="8"/>
      <c r="M126" s="12"/>
      <c r="N126" s="13"/>
      <c r="O126" s="14"/>
      <c r="P126" s="63"/>
    </row>
    <row r="127" spans="1:16" ht="15">
      <c r="A127" s="8" t="s">
        <v>698</v>
      </c>
      <c r="B127" s="8" t="s">
        <v>106</v>
      </c>
      <c r="C127" s="8" t="s">
        <v>85</v>
      </c>
      <c r="D127" s="8" t="s">
        <v>180</v>
      </c>
      <c r="E127" s="8" t="s">
        <v>83</v>
      </c>
      <c r="F127" s="8" t="s">
        <v>88</v>
      </c>
      <c r="G127" s="8" t="s">
        <v>89</v>
      </c>
      <c r="H127" s="8" t="s">
        <v>699</v>
      </c>
      <c r="I127" s="8" t="s">
        <v>85</v>
      </c>
      <c r="J127" s="10" t="s">
        <v>691</v>
      </c>
      <c r="K127" s="28" t="s">
        <v>85</v>
      </c>
      <c r="L127" s="8" t="s">
        <v>98</v>
      </c>
      <c r="M127" s="12">
        <v>3175</v>
      </c>
      <c r="N127" s="13"/>
      <c r="O127" s="14">
        <v>276000000</v>
      </c>
      <c r="P127" s="63">
        <f>[1]!EUROCONVERT(O127,"ITL","EUR")</f>
        <v>142542.1</v>
      </c>
    </row>
    <row r="128" spans="1:16" ht="15">
      <c r="A128" s="26" t="s">
        <v>700</v>
      </c>
      <c r="B128" s="8"/>
      <c r="C128" s="8"/>
      <c r="D128" s="8"/>
      <c r="E128" s="8"/>
      <c r="F128" s="8"/>
      <c r="G128" s="8"/>
      <c r="H128" s="8"/>
      <c r="I128" s="8"/>
      <c r="J128" s="10"/>
      <c r="K128" s="28"/>
      <c r="L128" s="8"/>
      <c r="M128" s="12"/>
      <c r="N128" s="13"/>
      <c r="O128" s="14"/>
      <c r="P128" s="63"/>
    </row>
    <row r="129" spans="1:16" ht="15">
      <c r="A129" s="8" t="s">
        <v>701</v>
      </c>
      <c r="B129" s="8" t="s">
        <v>106</v>
      </c>
      <c r="C129" s="8" t="s">
        <v>85</v>
      </c>
      <c r="D129" s="8" t="s">
        <v>184</v>
      </c>
      <c r="E129" s="8" t="s">
        <v>83</v>
      </c>
      <c r="F129" s="8" t="s">
        <v>88</v>
      </c>
      <c r="G129" s="8" t="s">
        <v>89</v>
      </c>
      <c r="H129" s="8" t="s">
        <v>702</v>
      </c>
      <c r="I129" s="8" t="s">
        <v>85</v>
      </c>
      <c r="J129" s="10" t="s">
        <v>691</v>
      </c>
      <c r="K129" s="28" t="s">
        <v>85</v>
      </c>
      <c r="L129" s="8" t="s">
        <v>86</v>
      </c>
      <c r="M129" s="12">
        <v>3174</v>
      </c>
      <c r="N129" s="13"/>
      <c r="O129" s="14">
        <v>126960000</v>
      </c>
      <c r="P129" s="63">
        <f>[1]!EUROCONVERT(O129,"ITL","EUR")</f>
        <v>65569.37</v>
      </c>
    </row>
    <row r="130" spans="1:16" ht="15">
      <c r="A130" s="26" t="s">
        <v>703</v>
      </c>
      <c r="B130" s="8"/>
      <c r="C130" s="8"/>
      <c r="D130" s="8"/>
      <c r="E130" s="8"/>
      <c r="F130" s="8"/>
      <c r="G130" s="8"/>
      <c r="H130" s="8"/>
      <c r="I130" s="8"/>
      <c r="J130" s="10"/>
      <c r="K130" s="28"/>
      <c r="L130" s="8"/>
      <c r="M130" s="12"/>
      <c r="N130" s="13"/>
      <c r="O130" s="14"/>
      <c r="P130" s="63"/>
    </row>
    <row r="131" spans="1:17" s="94" customFormat="1" ht="18.75">
      <c r="A131" s="103" t="s">
        <v>576</v>
      </c>
      <c r="B131" s="103"/>
      <c r="C131" s="103"/>
      <c r="D131" s="103"/>
      <c r="E131" s="103"/>
      <c r="F131" s="103"/>
      <c r="G131" s="103"/>
      <c r="H131" s="103"/>
      <c r="I131" s="103"/>
      <c r="J131" s="104"/>
      <c r="K131" s="182"/>
      <c r="L131" s="103"/>
      <c r="M131" s="106"/>
      <c r="N131" s="107"/>
      <c r="O131" s="172">
        <f>SUM(O118:O130)</f>
        <v>2586400000</v>
      </c>
      <c r="P131" s="183">
        <f>[1]!EUROCONVERT(O131,"ITL","EUR")</f>
        <v>1335764.12</v>
      </c>
      <c r="Q131" s="165">
        <v>1335764.12</v>
      </c>
    </row>
    <row r="132" spans="1:16" ht="15">
      <c r="A132" s="8" t="s">
        <v>704</v>
      </c>
      <c r="B132" s="8" t="s">
        <v>405</v>
      </c>
      <c r="C132" s="8" t="s">
        <v>121</v>
      </c>
      <c r="D132" s="8" t="s">
        <v>180</v>
      </c>
      <c r="E132" s="8" t="s">
        <v>83</v>
      </c>
      <c r="F132" s="8" t="s">
        <v>115</v>
      </c>
      <c r="G132" s="8" t="s">
        <v>395</v>
      </c>
      <c r="H132" s="8" t="s">
        <v>705</v>
      </c>
      <c r="I132" s="8" t="s">
        <v>85</v>
      </c>
      <c r="J132" s="10" t="s">
        <v>85</v>
      </c>
      <c r="K132" s="28" t="s">
        <v>85</v>
      </c>
      <c r="L132" s="8" t="s">
        <v>191</v>
      </c>
      <c r="M132" s="12">
        <v>3906</v>
      </c>
      <c r="N132" s="13"/>
      <c r="O132" s="14">
        <v>4906000000</v>
      </c>
      <c r="P132" s="63">
        <f>[1]!EUROCONVERT(O132,"ITL","EUR")</f>
        <v>2533737.55</v>
      </c>
    </row>
    <row r="133" spans="1:17" s="94" customFormat="1" ht="25.5">
      <c r="A133" s="103" t="s">
        <v>706</v>
      </c>
      <c r="B133" s="103"/>
      <c r="C133" s="103"/>
      <c r="D133" s="103"/>
      <c r="E133" s="103"/>
      <c r="F133" s="103"/>
      <c r="G133" s="103"/>
      <c r="H133" s="103"/>
      <c r="I133" s="103"/>
      <c r="J133" s="104"/>
      <c r="K133" s="182"/>
      <c r="L133" s="103"/>
      <c r="M133" s="106"/>
      <c r="N133" s="107"/>
      <c r="O133" s="172">
        <f>SUBTOTAL(9,O132:O132)</f>
        <v>4906000000</v>
      </c>
      <c r="P133" s="102">
        <f>[1]!EUROCONVERT(O133,"ITL","EUR")</f>
        <v>2533737.55</v>
      </c>
      <c r="Q133" s="165">
        <v>2533737.55</v>
      </c>
    </row>
    <row r="134" spans="1:16" ht="15">
      <c r="A134" s="8" t="s">
        <v>707</v>
      </c>
      <c r="B134" s="8" t="s">
        <v>135</v>
      </c>
      <c r="C134" s="8" t="s">
        <v>121</v>
      </c>
      <c r="D134" s="8" t="s">
        <v>183</v>
      </c>
      <c r="E134" s="8" t="s">
        <v>83</v>
      </c>
      <c r="F134" s="8" t="s">
        <v>115</v>
      </c>
      <c r="G134" s="8" t="s">
        <v>407</v>
      </c>
      <c r="H134" s="8" t="s">
        <v>544</v>
      </c>
      <c r="I134" s="8" t="s">
        <v>85</v>
      </c>
      <c r="J134" s="10" t="s">
        <v>85</v>
      </c>
      <c r="K134" s="28" t="s">
        <v>85</v>
      </c>
      <c r="L134" s="8" t="s">
        <v>191</v>
      </c>
      <c r="M134" s="12">
        <v>3924</v>
      </c>
      <c r="N134" s="13"/>
      <c r="O134" s="14">
        <v>1397280000</v>
      </c>
      <c r="P134" s="63">
        <f>[1]!EUROCONVERT(O134,"ITL","EUR")</f>
        <v>721634.9</v>
      </c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 t="s">
        <v>582</v>
      </c>
      <c r="J135" s="10"/>
      <c r="K135" s="28"/>
      <c r="L135" s="8"/>
      <c r="M135" s="12"/>
      <c r="N135" s="13"/>
      <c r="O135" s="186">
        <f>[1]!EUROCONVERT(P135,"EUR","ITL")</f>
        <v>2730140700</v>
      </c>
      <c r="P135" s="63">
        <v>1410000</v>
      </c>
    </row>
    <row r="136" spans="1:17" s="94" customFormat="1" ht="16.5">
      <c r="A136" s="103" t="s">
        <v>708</v>
      </c>
      <c r="B136" s="103"/>
      <c r="C136" s="103"/>
      <c r="D136" s="103"/>
      <c r="E136" s="103"/>
      <c r="F136" s="103"/>
      <c r="G136" s="103"/>
      <c r="H136" s="103"/>
      <c r="I136" s="103"/>
      <c r="J136" s="104"/>
      <c r="K136" s="182"/>
      <c r="L136" s="103"/>
      <c r="M136" s="106"/>
      <c r="N136" s="107"/>
      <c r="O136" s="172">
        <f>SUBTOTAL(9,O134:O134)</f>
        <v>1397280000</v>
      </c>
      <c r="P136" s="102">
        <f>SUM(P134:P135)</f>
        <v>2131634.9</v>
      </c>
      <c r="Q136" s="165">
        <v>2131634.9</v>
      </c>
    </row>
    <row r="137" spans="1:16" ht="15">
      <c r="A137" s="8" t="s">
        <v>709</v>
      </c>
      <c r="B137" s="8" t="s">
        <v>394</v>
      </c>
      <c r="C137" s="8" t="s">
        <v>121</v>
      </c>
      <c r="D137" s="8" t="s">
        <v>183</v>
      </c>
      <c r="E137" s="8" t="s">
        <v>83</v>
      </c>
      <c r="F137" s="8" t="s">
        <v>115</v>
      </c>
      <c r="G137" s="8" t="s">
        <v>407</v>
      </c>
      <c r="H137" s="8" t="s">
        <v>544</v>
      </c>
      <c r="I137" s="8" t="s">
        <v>85</v>
      </c>
      <c r="J137" s="10" t="s">
        <v>85</v>
      </c>
      <c r="K137" s="28" t="s">
        <v>85</v>
      </c>
      <c r="L137" s="8" t="s">
        <v>191</v>
      </c>
      <c r="M137" s="12">
        <v>3889</v>
      </c>
      <c r="N137" s="13"/>
      <c r="O137" s="14">
        <v>1388640000</v>
      </c>
      <c r="P137" s="63">
        <f>[1]!EUROCONVERT(O137,"ITL","EUR")</f>
        <v>717172.71</v>
      </c>
    </row>
    <row r="138" spans="1:16" ht="15">
      <c r="A138" s="26" t="s">
        <v>710</v>
      </c>
      <c r="B138" s="8"/>
      <c r="C138" s="8"/>
      <c r="D138" s="8"/>
      <c r="E138" s="8"/>
      <c r="F138" s="8"/>
      <c r="G138" s="8"/>
      <c r="H138" s="8"/>
      <c r="I138" s="8"/>
      <c r="J138" s="10"/>
      <c r="K138" s="28"/>
      <c r="L138" s="8"/>
      <c r="M138" s="12"/>
      <c r="N138" s="13"/>
      <c r="O138" s="14"/>
      <c r="P138" s="63"/>
    </row>
    <row r="139" spans="1:16" ht="15">
      <c r="A139" s="8" t="s">
        <v>1073</v>
      </c>
      <c r="B139" s="8" t="s">
        <v>135</v>
      </c>
      <c r="C139" s="8" t="s">
        <v>121</v>
      </c>
      <c r="D139" s="8" t="s">
        <v>183</v>
      </c>
      <c r="E139" s="8" t="s">
        <v>83</v>
      </c>
      <c r="F139" s="8" t="s">
        <v>115</v>
      </c>
      <c r="G139" s="8" t="s">
        <v>407</v>
      </c>
      <c r="H139" s="8" t="s">
        <v>544</v>
      </c>
      <c r="I139" s="8" t="s">
        <v>85</v>
      </c>
      <c r="J139" s="10" t="s">
        <v>85</v>
      </c>
      <c r="K139" s="11" t="s">
        <v>85</v>
      </c>
      <c r="L139" s="8" t="s">
        <v>219</v>
      </c>
      <c r="M139" s="12">
        <v>3220</v>
      </c>
      <c r="N139" s="13"/>
      <c r="O139" s="14">
        <v>536400000</v>
      </c>
      <c r="P139" s="63">
        <f>[1]!EUROCONVERT(O139,"ITL","EUR")</f>
        <v>277027.48</v>
      </c>
    </row>
    <row r="140" spans="1:16" ht="15">
      <c r="A140" s="26" t="s">
        <v>574</v>
      </c>
      <c r="B140" s="8"/>
      <c r="C140" s="8"/>
      <c r="D140" s="8"/>
      <c r="E140" s="8"/>
      <c r="F140" s="8"/>
      <c r="G140" s="8"/>
      <c r="H140" s="8"/>
      <c r="J140" s="10"/>
      <c r="K140" s="11"/>
      <c r="L140" s="8"/>
      <c r="M140" s="12"/>
      <c r="N140" s="13"/>
      <c r="O140" s="14"/>
      <c r="P140" s="63"/>
    </row>
    <row r="141" spans="1:16" ht="15">
      <c r="A141" s="26"/>
      <c r="B141" s="8"/>
      <c r="C141" s="8"/>
      <c r="D141" s="8"/>
      <c r="E141" s="8"/>
      <c r="F141" s="8"/>
      <c r="G141" s="8"/>
      <c r="H141" s="8"/>
      <c r="I141" s="8" t="s">
        <v>51</v>
      </c>
      <c r="J141" s="10"/>
      <c r="K141" s="11"/>
      <c r="L141" s="8"/>
      <c r="M141" s="12"/>
      <c r="N141" s="13"/>
      <c r="O141" s="14">
        <v>2700000000</v>
      </c>
      <c r="P141" s="63"/>
    </row>
    <row r="142" spans="1:17" s="94" customFormat="1" ht="16.5">
      <c r="A142" s="103" t="s">
        <v>575</v>
      </c>
      <c r="B142" s="103"/>
      <c r="C142" s="103"/>
      <c r="D142" s="103"/>
      <c r="E142" s="103"/>
      <c r="F142" s="103"/>
      <c r="G142" s="103"/>
      <c r="H142" s="103"/>
      <c r="I142" s="103"/>
      <c r="J142" s="104"/>
      <c r="K142" s="105"/>
      <c r="L142" s="103"/>
      <c r="M142" s="106"/>
      <c r="N142" s="107"/>
      <c r="O142" s="172">
        <f>SUM(O137:O141)</f>
        <v>4625040000</v>
      </c>
      <c r="P142" s="102">
        <f>[1]!EUROCONVERT(O142,"ITL","EUR")</f>
        <v>2388633.82</v>
      </c>
      <c r="Q142" s="165">
        <v>2388633.82</v>
      </c>
    </row>
    <row r="143" spans="1:16" ht="15">
      <c r="A143" s="8" t="s">
        <v>711</v>
      </c>
      <c r="B143" s="8" t="s">
        <v>712</v>
      </c>
      <c r="C143" s="8" t="s">
        <v>121</v>
      </c>
      <c r="D143" s="8" t="s">
        <v>126</v>
      </c>
      <c r="E143" s="8" t="s">
        <v>83</v>
      </c>
      <c r="F143" s="8" t="s">
        <v>115</v>
      </c>
      <c r="G143" s="8" t="s">
        <v>395</v>
      </c>
      <c r="H143" s="9" t="s">
        <v>573</v>
      </c>
      <c r="I143" s="8" t="s">
        <v>713</v>
      </c>
      <c r="J143" s="10" t="s">
        <v>85</v>
      </c>
      <c r="K143" s="28" t="s">
        <v>85</v>
      </c>
      <c r="L143" s="8">
        <v>24</v>
      </c>
      <c r="M143" s="12">
        <v>4009</v>
      </c>
      <c r="N143" s="13"/>
      <c r="O143" s="14">
        <v>220640000</v>
      </c>
      <c r="P143" s="63">
        <f>[1]!EUROCONVERT(O143,"ITL","EUR")</f>
        <v>113951.05</v>
      </c>
    </row>
    <row r="144" spans="1:16" ht="15">
      <c r="A144" s="8" t="s">
        <v>711</v>
      </c>
      <c r="B144" s="8" t="s">
        <v>197</v>
      </c>
      <c r="C144" s="8" t="s">
        <v>121</v>
      </c>
      <c r="D144" s="8" t="s">
        <v>180</v>
      </c>
      <c r="E144" s="8" t="s">
        <v>83</v>
      </c>
      <c r="F144" s="8" t="s">
        <v>644</v>
      </c>
      <c r="G144" s="8" t="s">
        <v>714</v>
      </c>
      <c r="H144" s="9" t="s">
        <v>573</v>
      </c>
      <c r="I144" s="8" t="s">
        <v>713</v>
      </c>
      <c r="J144" s="10" t="s">
        <v>85</v>
      </c>
      <c r="K144" s="28" t="s">
        <v>85</v>
      </c>
      <c r="L144" s="8">
        <v>28</v>
      </c>
      <c r="M144" s="12">
        <v>4008</v>
      </c>
      <c r="N144" s="13"/>
      <c r="O144" s="14">
        <v>154290000</v>
      </c>
      <c r="P144" s="63">
        <f>[1]!EUROCONVERT(O144,"ITL","EUR")</f>
        <v>79684.13</v>
      </c>
    </row>
    <row r="145" spans="1:16" ht="15">
      <c r="A145" s="8" t="s">
        <v>711</v>
      </c>
      <c r="B145" s="8" t="s">
        <v>715</v>
      </c>
      <c r="C145" s="8" t="s">
        <v>121</v>
      </c>
      <c r="D145" s="8" t="s">
        <v>188</v>
      </c>
      <c r="E145" s="8" t="s">
        <v>83</v>
      </c>
      <c r="F145" s="8" t="s">
        <v>115</v>
      </c>
      <c r="G145" s="8" t="s">
        <v>395</v>
      </c>
      <c r="H145" s="9" t="s">
        <v>573</v>
      </c>
      <c r="I145" s="8" t="s">
        <v>713</v>
      </c>
      <c r="J145" s="10" t="s">
        <v>85</v>
      </c>
      <c r="K145" s="28" t="s">
        <v>85</v>
      </c>
      <c r="L145" s="8">
        <v>10</v>
      </c>
      <c r="M145" s="12">
        <v>3991</v>
      </c>
      <c r="N145" s="13"/>
      <c r="O145" s="14">
        <v>1292880000</v>
      </c>
      <c r="P145" s="63">
        <f>[1]!EUROCONVERT(O145,"ITL","EUR")</f>
        <v>667716.8</v>
      </c>
    </row>
    <row r="146" spans="1:16" ht="15">
      <c r="A146" s="8" t="s">
        <v>711</v>
      </c>
      <c r="B146" s="8" t="s">
        <v>188</v>
      </c>
      <c r="C146" s="8" t="s">
        <v>121</v>
      </c>
      <c r="D146" s="8" t="s">
        <v>196</v>
      </c>
      <c r="E146" s="8" t="s">
        <v>83</v>
      </c>
      <c r="F146" s="8" t="s">
        <v>128</v>
      </c>
      <c r="G146" s="8" t="s">
        <v>124</v>
      </c>
      <c r="H146" s="9" t="s">
        <v>573</v>
      </c>
      <c r="I146" s="8" t="s">
        <v>713</v>
      </c>
      <c r="J146" s="10" t="s">
        <v>85</v>
      </c>
      <c r="K146" s="28" t="s">
        <v>85</v>
      </c>
      <c r="L146" s="8">
        <v>10</v>
      </c>
      <c r="M146" s="12">
        <v>3989</v>
      </c>
      <c r="N146" s="13"/>
      <c r="O146" s="14">
        <v>43750000</v>
      </c>
      <c r="P146" s="63">
        <f>[1]!EUROCONVERT(O146,"ITL","EUR")</f>
        <v>22594.99</v>
      </c>
    </row>
    <row r="147" spans="1:16" ht="15">
      <c r="A147" s="8" t="s">
        <v>711</v>
      </c>
      <c r="B147" s="8" t="s">
        <v>188</v>
      </c>
      <c r="C147" s="8" t="s">
        <v>121</v>
      </c>
      <c r="D147" s="8" t="s">
        <v>185</v>
      </c>
      <c r="E147" s="8" t="s">
        <v>83</v>
      </c>
      <c r="F147" s="8" t="s">
        <v>128</v>
      </c>
      <c r="G147" s="8" t="s">
        <v>124</v>
      </c>
      <c r="H147" s="9" t="s">
        <v>573</v>
      </c>
      <c r="I147" s="8" t="s">
        <v>713</v>
      </c>
      <c r="J147" s="10" t="s">
        <v>85</v>
      </c>
      <c r="K147" s="28" t="s">
        <v>85</v>
      </c>
      <c r="L147" s="8">
        <v>10</v>
      </c>
      <c r="M147" s="12">
        <v>3988</v>
      </c>
      <c r="N147" s="13"/>
      <c r="O147" s="14">
        <v>43750000</v>
      </c>
      <c r="P147" s="63">
        <f>[1]!EUROCONVERT(O147,"ITL","EUR")</f>
        <v>22594.99</v>
      </c>
    </row>
    <row r="148" spans="1:16" ht="15">
      <c r="A148" s="8"/>
      <c r="B148" s="8"/>
      <c r="C148" s="8"/>
      <c r="D148" s="8"/>
      <c r="E148" s="8"/>
      <c r="F148" s="8"/>
      <c r="G148" s="8"/>
      <c r="H148" s="9"/>
      <c r="I148" s="8" t="s">
        <v>51</v>
      </c>
      <c r="J148" s="10"/>
      <c r="K148" s="28"/>
      <c r="L148" s="8"/>
      <c r="M148" s="12"/>
      <c r="N148" s="13"/>
      <c r="O148" s="14">
        <v>3200000000</v>
      </c>
      <c r="P148" s="63">
        <f>[1]!EUROCONVERT(O148,"ITL","EUR")</f>
        <v>1652662.08</v>
      </c>
    </row>
    <row r="149" spans="1:17" s="94" customFormat="1" ht="25.5">
      <c r="A149" s="103" t="s">
        <v>717</v>
      </c>
      <c r="B149" s="103"/>
      <c r="C149" s="103"/>
      <c r="D149" s="103"/>
      <c r="E149" s="103"/>
      <c r="F149" s="103"/>
      <c r="G149" s="103"/>
      <c r="H149" s="103"/>
      <c r="I149" s="103"/>
      <c r="J149" s="104"/>
      <c r="K149" s="182"/>
      <c r="L149" s="103"/>
      <c r="M149" s="106"/>
      <c r="N149" s="107"/>
      <c r="O149" s="172">
        <f>SUBTOTAL(9,O143:O148)</f>
        <v>4955310000</v>
      </c>
      <c r="P149" s="102">
        <f>[1]!EUROCONVERT(O149,"ITL","EUR")</f>
        <v>2559204.04</v>
      </c>
      <c r="Q149" s="165">
        <v>2559204.04</v>
      </c>
    </row>
    <row r="150" spans="1:16" ht="15">
      <c r="A150" s="8" t="s">
        <v>718</v>
      </c>
      <c r="B150" s="8" t="s">
        <v>719</v>
      </c>
      <c r="C150" s="8" t="s">
        <v>121</v>
      </c>
      <c r="D150" s="8" t="s">
        <v>85</v>
      </c>
      <c r="E150" s="8" t="s">
        <v>83</v>
      </c>
      <c r="F150" s="8" t="s">
        <v>88</v>
      </c>
      <c r="G150" s="8" t="s">
        <v>720</v>
      </c>
      <c r="H150" s="8" t="s">
        <v>721</v>
      </c>
      <c r="I150" s="8" t="s">
        <v>722</v>
      </c>
      <c r="J150" s="10" t="s">
        <v>85</v>
      </c>
      <c r="K150" s="28" t="s">
        <v>85</v>
      </c>
      <c r="L150" s="8" t="s">
        <v>529</v>
      </c>
      <c r="M150" s="12">
        <v>4929</v>
      </c>
      <c r="N150" s="13"/>
      <c r="O150" s="14">
        <v>0</v>
      </c>
      <c r="P150" s="63">
        <f>[1]!EUROCONVERT(O150,"ITL","EUR")</f>
        <v>0</v>
      </c>
    </row>
    <row r="151" spans="1:16" ht="15">
      <c r="A151" s="8" t="s">
        <v>718</v>
      </c>
      <c r="B151" s="8" t="s">
        <v>719</v>
      </c>
      <c r="C151" s="8" t="s">
        <v>121</v>
      </c>
      <c r="D151" s="8" t="s">
        <v>85</v>
      </c>
      <c r="E151" s="8" t="s">
        <v>83</v>
      </c>
      <c r="F151" s="8" t="s">
        <v>88</v>
      </c>
      <c r="G151" s="8" t="s">
        <v>720</v>
      </c>
      <c r="H151" s="8" t="s">
        <v>721</v>
      </c>
      <c r="I151" s="8" t="s">
        <v>723</v>
      </c>
      <c r="J151" s="10" t="s">
        <v>85</v>
      </c>
      <c r="K151" s="28" t="s">
        <v>85</v>
      </c>
      <c r="L151" s="8" t="s">
        <v>192</v>
      </c>
      <c r="M151" s="12">
        <v>3992</v>
      </c>
      <c r="N151" s="13"/>
      <c r="O151" s="14">
        <v>8281380000</v>
      </c>
      <c r="P151" s="63">
        <f>[1]!EUROCONVERT(O151,"ITL","EUR")</f>
        <v>4276975.83</v>
      </c>
    </row>
    <row r="152" spans="1:16" ht="15">
      <c r="A152" s="8" t="s">
        <v>718</v>
      </c>
      <c r="B152" s="8" t="s">
        <v>719</v>
      </c>
      <c r="C152" s="8" t="s">
        <v>121</v>
      </c>
      <c r="D152" s="8" t="s">
        <v>85</v>
      </c>
      <c r="E152" s="8" t="s">
        <v>83</v>
      </c>
      <c r="F152" s="8" t="s">
        <v>88</v>
      </c>
      <c r="G152" s="8" t="s">
        <v>720</v>
      </c>
      <c r="H152" s="8" t="s">
        <v>724</v>
      </c>
      <c r="I152" s="8" t="s">
        <v>721</v>
      </c>
      <c r="J152" s="10" t="s">
        <v>85</v>
      </c>
      <c r="K152" s="28" t="s">
        <v>85</v>
      </c>
      <c r="L152" s="8" t="s">
        <v>86</v>
      </c>
      <c r="M152" s="12">
        <v>4928</v>
      </c>
      <c r="N152" s="13"/>
      <c r="O152" s="14">
        <v>0</v>
      </c>
      <c r="P152" s="63">
        <f>[1]!EUROCONVERT(O152,"ITL","EUR")</f>
        <v>0</v>
      </c>
    </row>
    <row r="153" spans="1:17" s="94" customFormat="1" ht="16.5">
      <c r="A153" s="103" t="s">
        <v>725</v>
      </c>
      <c r="B153" s="103"/>
      <c r="C153" s="103"/>
      <c r="D153" s="103"/>
      <c r="E153" s="103"/>
      <c r="F153" s="103"/>
      <c r="G153" s="103"/>
      <c r="H153" s="103"/>
      <c r="I153" s="103"/>
      <c r="J153" s="104"/>
      <c r="K153" s="182"/>
      <c r="L153" s="103"/>
      <c r="M153" s="106"/>
      <c r="N153" s="107"/>
      <c r="O153" s="172">
        <f>SUBTOTAL(9,O150:O152)</f>
        <v>8281380000</v>
      </c>
      <c r="P153" s="102">
        <f>[1]!EUROCONVERT(O153,"ITL","EUR")</f>
        <v>4276975.83</v>
      </c>
      <c r="Q153" s="165">
        <v>4276975.83</v>
      </c>
    </row>
    <row r="154" spans="1:16" ht="15">
      <c r="A154" s="8" t="s">
        <v>726</v>
      </c>
      <c r="B154" s="8" t="s">
        <v>727</v>
      </c>
      <c r="C154" s="8" t="s">
        <v>85</v>
      </c>
      <c r="D154" s="8" t="s">
        <v>183</v>
      </c>
      <c r="E154" s="8" t="s">
        <v>254</v>
      </c>
      <c r="F154" s="8" t="s">
        <v>115</v>
      </c>
      <c r="G154" s="8" t="s">
        <v>728</v>
      </c>
      <c r="H154" s="8" t="s">
        <v>729</v>
      </c>
      <c r="I154" s="8" t="s">
        <v>730</v>
      </c>
      <c r="J154" s="10" t="s">
        <v>731</v>
      </c>
      <c r="K154" s="28" t="s">
        <v>85</v>
      </c>
      <c r="L154" s="8" t="s">
        <v>191</v>
      </c>
      <c r="M154" s="12">
        <v>2842</v>
      </c>
      <c r="N154" s="13"/>
      <c r="O154" s="14">
        <v>16945800000</v>
      </c>
      <c r="P154" s="63">
        <f>[1]!EUROCONVERT(O154,"ITL","EUR")</f>
        <v>8751775.32</v>
      </c>
    </row>
    <row r="155" spans="1:17" s="94" customFormat="1" ht="16.5">
      <c r="A155" s="103" t="s">
        <v>732</v>
      </c>
      <c r="B155" s="103"/>
      <c r="C155" s="103"/>
      <c r="D155" s="103"/>
      <c r="E155" s="103"/>
      <c r="F155" s="103"/>
      <c r="G155" s="103"/>
      <c r="H155" s="103"/>
      <c r="I155" s="103"/>
      <c r="J155" s="104"/>
      <c r="K155" s="182"/>
      <c r="L155" s="103"/>
      <c r="M155" s="106"/>
      <c r="N155" s="107"/>
      <c r="O155" s="172">
        <f>SUBTOTAL(9,O154:O154)</f>
        <v>16945800000</v>
      </c>
      <c r="P155" s="102">
        <f>[1]!EUROCONVERT(O155,"ITL","EUR")</f>
        <v>8751775.32</v>
      </c>
      <c r="Q155" s="165">
        <v>8751775.32</v>
      </c>
    </row>
    <row r="156" spans="1:16" ht="15">
      <c r="A156" s="8" t="s">
        <v>733</v>
      </c>
      <c r="B156" s="8" t="s">
        <v>197</v>
      </c>
      <c r="C156" s="8" t="s">
        <v>121</v>
      </c>
      <c r="D156" s="8" t="s">
        <v>85</v>
      </c>
      <c r="E156" s="8" t="s">
        <v>468</v>
      </c>
      <c r="F156" s="8" t="s">
        <v>115</v>
      </c>
      <c r="G156" s="8" t="s">
        <v>407</v>
      </c>
      <c r="H156" s="8" t="s">
        <v>734</v>
      </c>
      <c r="I156" s="8" t="s">
        <v>85</v>
      </c>
      <c r="J156" s="10" t="s">
        <v>85</v>
      </c>
      <c r="K156" s="28" t="s">
        <v>85</v>
      </c>
      <c r="L156" s="8" t="s">
        <v>191</v>
      </c>
      <c r="M156" s="12">
        <v>1306</v>
      </c>
      <c r="N156" s="13"/>
      <c r="O156" s="14">
        <v>1179360000</v>
      </c>
      <c r="P156" s="63">
        <f>[1]!EUROCONVERT(O156,"ITL","EUR")</f>
        <v>609088.61</v>
      </c>
    </row>
    <row r="157" spans="1:16" ht="15">
      <c r="A157" s="8" t="s">
        <v>733</v>
      </c>
      <c r="B157" s="8" t="s">
        <v>541</v>
      </c>
      <c r="C157" s="8" t="s">
        <v>121</v>
      </c>
      <c r="D157" s="8" t="s">
        <v>180</v>
      </c>
      <c r="E157" s="8" t="s">
        <v>468</v>
      </c>
      <c r="F157" s="8" t="s">
        <v>115</v>
      </c>
      <c r="G157" s="8" t="s">
        <v>395</v>
      </c>
      <c r="H157" s="8" t="s">
        <v>735</v>
      </c>
      <c r="I157" s="8" t="s">
        <v>85</v>
      </c>
      <c r="J157" s="10" t="s">
        <v>85</v>
      </c>
      <c r="K157" s="28" t="s">
        <v>85</v>
      </c>
      <c r="L157" s="8" t="s">
        <v>191</v>
      </c>
      <c r="M157" s="12">
        <v>1307</v>
      </c>
      <c r="N157" s="13"/>
      <c r="O157" s="14">
        <v>1554660000</v>
      </c>
      <c r="P157" s="63">
        <f>[1]!EUROCONVERT(O157,"ITL","EUR")</f>
        <v>802914.88</v>
      </c>
    </row>
    <row r="158" spans="1:16" ht="38.25">
      <c r="A158" s="8" t="s">
        <v>733</v>
      </c>
      <c r="B158" s="8" t="s">
        <v>106</v>
      </c>
      <c r="C158" s="8">
        <v>1049232</v>
      </c>
      <c r="D158" s="8"/>
      <c r="E158" s="8" t="s">
        <v>468</v>
      </c>
      <c r="F158" s="8" t="s">
        <v>644</v>
      </c>
      <c r="G158" s="8" t="s">
        <v>714</v>
      </c>
      <c r="H158" s="8" t="s">
        <v>736</v>
      </c>
      <c r="I158" s="8" t="s">
        <v>737</v>
      </c>
      <c r="J158" s="10">
        <v>1997</v>
      </c>
      <c r="K158" s="28">
        <v>35793</v>
      </c>
      <c r="L158" s="8"/>
      <c r="M158" s="12"/>
      <c r="N158" s="13"/>
      <c r="O158" s="14"/>
      <c r="P158" s="63">
        <f>[1]!EUROCONVERT(O158,"ITL","EUR")</f>
        <v>0</v>
      </c>
    </row>
    <row r="159" spans="1:17" s="94" customFormat="1" ht="16.5">
      <c r="A159" s="103" t="s">
        <v>738</v>
      </c>
      <c r="B159" s="103"/>
      <c r="C159" s="103"/>
      <c r="D159" s="103"/>
      <c r="E159" s="103"/>
      <c r="F159" s="103"/>
      <c r="G159" s="103"/>
      <c r="H159" s="103"/>
      <c r="I159" s="103"/>
      <c r="J159" s="104"/>
      <c r="K159" s="182"/>
      <c r="L159" s="103"/>
      <c r="M159" s="106"/>
      <c r="N159" s="107"/>
      <c r="O159" s="172">
        <f>SUBTOTAL(9,O156:O157)</f>
        <v>2734020000</v>
      </c>
      <c r="P159" s="102">
        <f>[1]!EUROCONVERT(O159,"ITL","EUR")</f>
        <v>1412003.49</v>
      </c>
      <c r="Q159" s="165">
        <v>1412003.49</v>
      </c>
    </row>
    <row r="160" spans="1:16" ht="15">
      <c r="A160" s="8" t="s">
        <v>739</v>
      </c>
      <c r="B160" s="8" t="s">
        <v>740</v>
      </c>
      <c r="C160" s="8" t="s">
        <v>121</v>
      </c>
      <c r="D160" s="8" t="s">
        <v>183</v>
      </c>
      <c r="E160" s="8" t="s">
        <v>283</v>
      </c>
      <c r="F160" s="8" t="s">
        <v>115</v>
      </c>
      <c r="G160" s="8" t="s">
        <v>395</v>
      </c>
      <c r="H160" s="8" t="s">
        <v>741</v>
      </c>
      <c r="I160" s="8" t="s">
        <v>85</v>
      </c>
      <c r="J160" s="10" t="s">
        <v>742</v>
      </c>
      <c r="K160" s="28" t="s">
        <v>85</v>
      </c>
      <c r="L160" s="8" t="s">
        <v>191</v>
      </c>
      <c r="M160" s="12">
        <v>2745</v>
      </c>
      <c r="N160" s="13"/>
      <c r="O160" s="14">
        <v>2240250000</v>
      </c>
      <c r="P160" s="63">
        <f>[1]!EUROCONVERT(O160,"ITL","EUR")</f>
        <v>1156992.57</v>
      </c>
    </row>
    <row r="161" spans="1:16" ht="15">
      <c r="A161" s="8" t="s">
        <v>739</v>
      </c>
      <c r="B161" s="8" t="s">
        <v>740</v>
      </c>
      <c r="C161" s="8" t="s">
        <v>121</v>
      </c>
      <c r="D161" s="8" t="s">
        <v>183</v>
      </c>
      <c r="E161" s="8" t="s">
        <v>283</v>
      </c>
      <c r="F161" s="8" t="s">
        <v>115</v>
      </c>
      <c r="G161" s="8" t="s">
        <v>395</v>
      </c>
      <c r="H161" s="8" t="s">
        <v>618</v>
      </c>
      <c r="I161" s="8" t="s">
        <v>85</v>
      </c>
      <c r="J161" s="10" t="s">
        <v>742</v>
      </c>
      <c r="K161" s="28" t="s">
        <v>85</v>
      </c>
      <c r="L161" s="8" t="s">
        <v>191</v>
      </c>
      <c r="M161" s="12">
        <v>4931</v>
      </c>
      <c r="N161" s="13"/>
      <c r="O161" s="14">
        <v>0</v>
      </c>
      <c r="P161" s="63">
        <f>[1]!EUROCONVERT(O161,"ITL","EUR")</f>
        <v>0</v>
      </c>
    </row>
    <row r="162" spans="1:17" s="94" customFormat="1" ht="16.5">
      <c r="A162" s="103" t="s">
        <v>743</v>
      </c>
      <c r="B162" s="103"/>
      <c r="C162" s="103"/>
      <c r="D162" s="103"/>
      <c r="E162" s="103"/>
      <c r="F162" s="103"/>
      <c r="G162" s="103"/>
      <c r="H162" s="103"/>
      <c r="I162" s="103"/>
      <c r="J162" s="104"/>
      <c r="K162" s="182"/>
      <c r="L162" s="103"/>
      <c r="M162" s="106"/>
      <c r="N162" s="107"/>
      <c r="O162" s="172">
        <f>SUBTOTAL(9,O160:O161)</f>
        <v>2240250000</v>
      </c>
      <c r="P162" s="102">
        <f>[1]!EUROCONVERT(O162,"ITL","EUR")</f>
        <v>1156992.57</v>
      </c>
      <c r="Q162" s="165">
        <v>1156992.57</v>
      </c>
    </row>
    <row r="163" spans="1:16" ht="15">
      <c r="A163" s="8" t="s">
        <v>744</v>
      </c>
      <c r="B163" s="8" t="s">
        <v>440</v>
      </c>
      <c r="C163" s="8" t="s">
        <v>121</v>
      </c>
      <c r="D163" s="8" t="s">
        <v>183</v>
      </c>
      <c r="E163" s="8" t="s">
        <v>83</v>
      </c>
      <c r="F163" s="8" t="s">
        <v>115</v>
      </c>
      <c r="G163" s="8" t="s">
        <v>395</v>
      </c>
      <c r="H163" s="8" t="s">
        <v>745</v>
      </c>
      <c r="I163" s="8" t="s">
        <v>85</v>
      </c>
      <c r="J163" s="10" t="s">
        <v>85</v>
      </c>
      <c r="K163" s="28" t="s">
        <v>85</v>
      </c>
      <c r="L163" s="8" t="s">
        <v>191</v>
      </c>
      <c r="M163" s="12">
        <v>3984</v>
      </c>
      <c r="N163" s="13"/>
      <c r="O163" s="14">
        <v>6722600000</v>
      </c>
      <c r="P163" s="63">
        <f>[1]!EUROCONVERT(O163,"ITL","EUR")</f>
        <v>3471933.15</v>
      </c>
    </row>
    <row r="164" spans="1:17" s="94" customFormat="1" ht="25.5">
      <c r="A164" s="103" t="s">
        <v>746</v>
      </c>
      <c r="B164" s="103"/>
      <c r="C164" s="103"/>
      <c r="D164" s="103"/>
      <c r="E164" s="103"/>
      <c r="F164" s="103"/>
      <c r="G164" s="103"/>
      <c r="H164" s="103"/>
      <c r="I164" s="103"/>
      <c r="J164" s="104"/>
      <c r="K164" s="182"/>
      <c r="L164" s="103"/>
      <c r="M164" s="106"/>
      <c r="N164" s="107"/>
      <c r="O164" s="172">
        <f>SUBTOTAL(9,O163:O163)</f>
        <v>6722600000</v>
      </c>
      <c r="P164" s="102">
        <f>[1]!EUROCONVERT(O164,"ITL","EUR")</f>
        <v>3471933.15</v>
      </c>
      <c r="Q164" s="165">
        <v>3471933.15</v>
      </c>
    </row>
    <row r="165" spans="1:16" ht="15">
      <c r="A165" s="8" t="s">
        <v>747</v>
      </c>
      <c r="B165" s="8" t="s">
        <v>405</v>
      </c>
      <c r="C165" s="8" t="s">
        <v>121</v>
      </c>
      <c r="D165" s="8" t="s">
        <v>183</v>
      </c>
      <c r="E165" s="8" t="s">
        <v>83</v>
      </c>
      <c r="F165" s="8" t="s">
        <v>115</v>
      </c>
      <c r="G165" s="8" t="s">
        <v>395</v>
      </c>
      <c r="H165" s="8" t="s">
        <v>748</v>
      </c>
      <c r="I165" s="32" t="s">
        <v>749</v>
      </c>
      <c r="J165" s="10" t="s">
        <v>85</v>
      </c>
      <c r="K165" s="28">
        <v>32773</v>
      </c>
      <c r="L165" s="8" t="s">
        <v>191</v>
      </c>
      <c r="M165" s="12">
        <v>3986</v>
      </c>
      <c r="N165" s="13"/>
      <c r="O165" s="14">
        <v>3504550000</v>
      </c>
      <c r="P165" s="63">
        <f>[1]!EUROCONVERT(O165,"ITL","EUR")</f>
        <v>1809949.03</v>
      </c>
    </row>
    <row r="166" spans="1:16" ht="15">
      <c r="A166" s="8" t="s">
        <v>747</v>
      </c>
      <c r="B166" s="8" t="s">
        <v>405</v>
      </c>
      <c r="C166" s="8" t="s">
        <v>121</v>
      </c>
      <c r="D166" s="8" t="s">
        <v>183</v>
      </c>
      <c r="E166" s="8" t="s">
        <v>83</v>
      </c>
      <c r="F166" s="8" t="s">
        <v>115</v>
      </c>
      <c r="G166" s="8" t="s">
        <v>395</v>
      </c>
      <c r="H166" s="8" t="s">
        <v>750</v>
      </c>
      <c r="I166" s="8" t="s">
        <v>85</v>
      </c>
      <c r="J166" s="10" t="s">
        <v>85</v>
      </c>
      <c r="K166" s="28">
        <v>32773</v>
      </c>
      <c r="L166" s="8" t="s">
        <v>191</v>
      </c>
      <c r="M166" s="12">
        <v>4932</v>
      </c>
      <c r="N166" s="13"/>
      <c r="O166" s="14">
        <v>0</v>
      </c>
      <c r="P166" s="63">
        <f>[1]!EUROCONVERT(O166,"ITL","EUR")</f>
        <v>0</v>
      </c>
    </row>
    <row r="167" spans="1:17" s="94" customFormat="1" ht="16.5">
      <c r="A167" s="103" t="s">
        <v>751</v>
      </c>
      <c r="B167" s="103"/>
      <c r="C167" s="103"/>
      <c r="D167" s="103"/>
      <c r="E167" s="103"/>
      <c r="F167" s="103"/>
      <c r="G167" s="103"/>
      <c r="H167" s="103"/>
      <c r="I167" s="103"/>
      <c r="J167" s="104"/>
      <c r="K167" s="182"/>
      <c r="L167" s="103"/>
      <c r="M167" s="106"/>
      <c r="N167" s="107"/>
      <c r="O167" s="172">
        <f>SUBTOTAL(9,O165:O166)</f>
        <v>3504550000</v>
      </c>
      <c r="P167" s="102">
        <f>[1]!EUROCONVERT(O167,"ITL","EUR")</f>
        <v>1809949.03</v>
      </c>
      <c r="Q167" s="165">
        <v>1809949.03</v>
      </c>
    </row>
    <row r="168" spans="1:16" ht="15">
      <c r="A168" s="8" t="s">
        <v>752</v>
      </c>
      <c r="B168" s="8" t="s">
        <v>753</v>
      </c>
      <c r="C168" s="8" t="s">
        <v>85</v>
      </c>
      <c r="D168" s="8" t="s">
        <v>183</v>
      </c>
      <c r="E168" s="8" t="s">
        <v>283</v>
      </c>
      <c r="F168" s="8" t="s">
        <v>115</v>
      </c>
      <c r="G168" s="8" t="s">
        <v>411</v>
      </c>
      <c r="H168" s="9" t="s">
        <v>754</v>
      </c>
      <c r="I168" s="8" t="s">
        <v>85</v>
      </c>
      <c r="J168" s="10" t="s">
        <v>85</v>
      </c>
      <c r="K168" s="28">
        <v>25952</v>
      </c>
      <c r="L168" s="8" t="s">
        <v>191</v>
      </c>
      <c r="M168" s="12">
        <v>1642</v>
      </c>
      <c r="N168" s="13"/>
      <c r="O168" s="14">
        <v>4388400000</v>
      </c>
      <c r="P168" s="63">
        <f>[1]!EUROCONVERT(O168,"ITL","EUR")</f>
        <v>2266419.46</v>
      </c>
    </row>
    <row r="169" spans="1:17" s="94" customFormat="1" ht="16.5">
      <c r="A169" s="103" t="s">
        <v>755</v>
      </c>
      <c r="B169" s="103"/>
      <c r="C169" s="103"/>
      <c r="D169" s="103"/>
      <c r="E169" s="103"/>
      <c r="F169" s="103"/>
      <c r="G169" s="103"/>
      <c r="H169" s="103"/>
      <c r="I169" s="103"/>
      <c r="J169" s="104"/>
      <c r="K169" s="182"/>
      <c r="L169" s="103"/>
      <c r="M169" s="106"/>
      <c r="N169" s="107"/>
      <c r="O169" s="172">
        <f>SUBTOTAL(9,O168:O168)</f>
        <v>4388400000</v>
      </c>
      <c r="P169" s="102">
        <f>[1]!EUROCONVERT(O169,"ITL","EUR")</f>
        <v>2266419.46</v>
      </c>
      <c r="Q169" s="165">
        <v>2266419.46</v>
      </c>
    </row>
    <row r="170" spans="1:16" ht="15">
      <c r="A170" s="8" t="s">
        <v>756</v>
      </c>
      <c r="B170" s="8" t="s">
        <v>135</v>
      </c>
      <c r="C170" s="8" t="s">
        <v>85</v>
      </c>
      <c r="D170" s="8" t="s">
        <v>85</v>
      </c>
      <c r="E170" s="8" t="s">
        <v>451</v>
      </c>
      <c r="F170" s="8" t="s">
        <v>115</v>
      </c>
      <c r="G170" s="8" t="s">
        <v>395</v>
      </c>
      <c r="H170" s="8" t="s">
        <v>757</v>
      </c>
      <c r="I170" s="8" t="s">
        <v>85</v>
      </c>
      <c r="J170" s="10" t="s">
        <v>85</v>
      </c>
      <c r="K170" s="28" t="s">
        <v>85</v>
      </c>
      <c r="L170" s="8" t="s">
        <v>191</v>
      </c>
      <c r="M170" s="12">
        <v>55</v>
      </c>
      <c r="N170" s="13"/>
      <c r="O170" s="14">
        <v>2104800000</v>
      </c>
      <c r="P170" s="63">
        <f>[1]!EUROCONVERT(O170,"ITL","EUR")</f>
        <v>1087038.48</v>
      </c>
    </row>
    <row r="171" spans="1:17" s="94" customFormat="1" ht="16.5">
      <c r="A171" s="103" t="s">
        <v>758</v>
      </c>
      <c r="B171" s="103"/>
      <c r="C171" s="103"/>
      <c r="D171" s="103"/>
      <c r="E171" s="103"/>
      <c r="F171" s="103"/>
      <c r="G171" s="103"/>
      <c r="H171" s="103"/>
      <c r="I171" s="103"/>
      <c r="J171" s="104"/>
      <c r="K171" s="182"/>
      <c r="L171" s="103"/>
      <c r="M171" s="106"/>
      <c r="N171" s="107"/>
      <c r="O171" s="172">
        <f>SUBTOTAL(9,O170:O170)</f>
        <v>2104800000</v>
      </c>
      <c r="P171" s="102">
        <f>[1]!EUROCONVERT(O171,"ITL","EUR")</f>
        <v>1087038.48</v>
      </c>
      <c r="Q171" s="165">
        <v>1087038.48</v>
      </c>
    </row>
    <row r="172" spans="1:16" ht="15">
      <c r="A172" s="8" t="s">
        <v>759</v>
      </c>
      <c r="B172" s="8" t="s">
        <v>405</v>
      </c>
      <c r="C172" s="8" t="s">
        <v>121</v>
      </c>
      <c r="D172" s="8" t="s">
        <v>180</v>
      </c>
      <c r="E172" s="8" t="s">
        <v>83</v>
      </c>
      <c r="F172" s="8" t="s">
        <v>437</v>
      </c>
      <c r="G172" s="8" t="s">
        <v>395</v>
      </c>
      <c r="H172" s="8" t="s">
        <v>571</v>
      </c>
      <c r="I172" s="8" t="s">
        <v>572</v>
      </c>
      <c r="J172" s="10" t="s">
        <v>85</v>
      </c>
      <c r="K172" s="28">
        <v>26028</v>
      </c>
      <c r="L172" s="8" t="s">
        <v>191</v>
      </c>
      <c r="M172" s="12">
        <v>3951</v>
      </c>
      <c r="N172" s="13"/>
      <c r="O172" s="14">
        <v>2540700000</v>
      </c>
      <c r="P172" s="63">
        <f>[1]!EUROCONVERT(O172,"ITL","EUR")</f>
        <v>1312162.04</v>
      </c>
    </row>
    <row r="173" spans="1:16" ht="15">
      <c r="A173" s="8" t="s">
        <v>759</v>
      </c>
      <c r="B173" s="8" t="s">
        <v>197</v>
      </c>
      <c r="C173" s="8" t="s">
        <v>121</v>
      </c>
      <c r="D173" s="8" t="s">
        <v>183</v>
      </c>
      <c r="E173" s="8" t="s">
        <v>83</v>
      </c>
      <c r="F173" s="8" t="s">
        <v>131</v>
      </c>
      <c r="G173" s="8" t="s">
        <v>124</v>
      </c>
      <c r="H173" s="8" t="s">
        <v>846</v>
      </c>
      <c r="I173" s="8" t="s">
        <v>572</v>
      </c>
      <c r="J173" s="10" t="s">
        <v>85</v>
      </c>
      <c r="K173" s="28">
        <v>26028</v>
      </c>
      <c r="L173" s="8" t="s">
        <v>191</v>
      </c>
      <c r="M173" s="12">
        <v>3950</v>
      </c>
      <c r="N173" s="13"/>
      <c r="O173" s="14">
        <v>61250000</v>
      </c>
      <c r="P173" s="63">
        <f>[1]!EUROCONVERT(O173,"ITL","EUR")</f>
        <v>31632.99</v>
      </c>
    </row>
    <row r="174" spans="1:17" s="94" customFormat="1" ht="16.5">
      <c r="A174" s="103" t="s">
        <v>760</v>
      </c>
      <c r="B174" s="103"/>
      <c r="C174" s="103"/>
      <c r="D174" s="103"/>
      <c r="E174" s="103"/>
      <c r="F174" s="103"/>
      <c r="G174" s="103"/>
      <c r="H174" s="103"/>
      <c r="I174" s="103"/>
      <c r="J174" s="104"/>
      <c r="K174" s="182"/>
      <c r="L174" s="103"/>
      <c r="M174" s="106"/>
      <c r="N174" s="107"/>
      <c r="O174" s="172">
        <f>SUBTOTAL(9,O172:O173)</f>
        <v>2601950000</v>
      </c>
      <c r="P174" s="102">
        <f>[1]!EUROCONVERT(O174,"ITL","EUR")</f>
        <v>1343795.03</v>
      </c>
      <c r="Q174" s="165">
        <v>1343795.03</v>
      </c>
    </row>
    <row r="175" spans="1:16" ht="15">
      <c r="A175" s="8" t="s">
        <v>761</v>
      </c>
      <c r="B175" s="8" t="s">
        <v>548</v>
      </c>
      <c r="C175" s="8" t="s">
        <v>85</v>
      </c>
      <c r="D175" s="8" t="s">
        <v>183</v>
      </c>
      <c r="E175" s="8" t="s">
        <v>74</v>
      </c>
      <c r="F175" s="8" t="s">
        <v>115</v>
      </c>
      <c r="G175" s="8" t="s">
        <v>411</v>
      </c>
      <c r="H175" s="8" t="s">
        <v>762</v>
      </c>
      <c r="I175" s="8" t="s">
        <v>85</v>
      </c>
      <c r="J175" s="10" t="s">
        <v>85</v>
      </c>
      <c r="K175" s="28">
        <v>31020</v>
      </c>
      <c r="L175" s="8" t="s">
        <v>191</v>
      </c>
      <c r="M175" s="12">
        <v>2871</v>
      </c>
      <c r="N175" s="13"/>
      <c r="O175" s="14">
        <v>5844000000</v>
      </c>
      <c r="P175" s="63">
        <f>[1]!EUROCONVERT(O175,"ITL","EUR")</f>
        <v>3018174.12</v>
      </c>
    </row>
    <row r="176" spans="1:16" ht="15">
      <c r="A176" s="8" t="s">
        <v>761</v>
      </c>
      <c r="B176" s="8" t="s">
        <v>106</v>
      </c>
      <c r="C176" s="8" t="s">
        <v>85</v>
      </c>
      <c r="D176" s="8" t="s">
        <v>183</v>
      </c>
      <c r="E176" s="8" t="s">
        <v>74</v>
      </c>
      <c r="F176" s="8" t="s">
        <v>763</v>
      </c>
      <c r="G176" s="8" t="s">
        <v>764</v>
      </c>
      <c r="H176" s="8" t="s">
        <v>765</v>
      </c>
      <c r="I176" s="8" t="s">
        <v>85</v>
      </c>
      <c r="J176" s="10" t="s">
        <v>85</v>
      </c>
      <c r="K176" s="28">
        <v>31020</v>
      </c>
      <c r="L176" s="8" t="s">
        <v>191</v>
      </c>
      <c r="M176" s="12">
        <v>2869</v>
      </c>
      <c r="N176" s="13"/>
      <c r="O176" s="14">
        <v>24000000</v>
      </c>
      <c r="P176" s="63">
        <f>[1]!EUROCONVERT(O176,"ITL","EUR")</f>
        <v>12394.97</v>
      </c>
    </row>
    <row r="177" spans="1:17" s="94" customFormat="1" ht="16.5">
      <c r="A177" s="103" t="s">
        <v>766</v>
      </c>
      <c r="B177" s="103"/>
      <c r="C177" s="103"/>
      <c r="D177" s="103"/>
      <c r="E177" s="103"/>
      <c r="F177" s="103"/>
      <c r="G177" s="103"/>
      <c r="H177" s="103"/>
      <c r="I177" s="103"/>
      <c r="J177" s="104"/>
      <c r="K177" s="182"/>
      <c r="L177" s="103"/>
      <c r="M177" s="106"/>
      <c r="N177" s="107"/>
      <c r="O177" s="172">
        <f>SUBTOTAL(9,O175:O176)</f>
        <v>5868000000</v>
      </c>
      <c r="P177" s="102">
        <f>[1]!EUROCONVERT(O177,"ITL","EUR")</f>
        <v>3030569.08</v>
      </c>
      <c r="Q177" s="165">
        <v>3030569.08</v>
      </c>
    </row>
    <row r="178" spans="1:16" ht="15">
      <c r="A178" s="8" t="s">
        <v>767</v>
      </c>
      <c r="B178" s="8" t="s">
        <v>768</v>
      </c>
      <c r="C178" s="8" t="s">
        <v>85</v>
      </c>
      <c r="D178" s="8" t="s">
        <v>183</v>
      </c>
      <c r="E178" s="8" t="s">
        <v>769</v>
      </c>
      <c r="F178" s="8" t="s">
        <v>115</v>
      </c>
      <c r="G178" s="8" t="s">
        <v>463</v>
      </c>
      <c r="H178" s="8" t="s">
        <v>770</v>
      </c>
      <c r="I178" s="9" t="s">
        <v>771</v>
      </c>
      <c r="J178" s="10" t="s">
        <v>85</v>
      </c>
      <c r="K178" s="28">
        <v>28095</v>
      </c>
      <c r="L178" s="8" t="s">
        <v>191</v>
      </c>
      <c r="M178" s="12">
        <v>1318</v>
      </c>
      <c r="N178" s="13"/>
      <c r="O178" s="14">
        <v>2792800000</v>
      </c>
      <c r="P178" s="63">
        <f>[1]!EUROCONVERT(O178,"ITL","EUR")</f>
        <v>1442360.83</v>
      </c>
    </row>
    <row r="179" spans="1:17" s="94" customFormat="1" ht="16.5">
      <c r="A179" s="103" t="s">
        <v>772</v>
      </c>
      <c r="B179" s="103"/>
      <c r="C179" s="103"/>
      <c r="D179" s="103"/>
      <c r="E179" s="103"/>
      <c r="F179" s="103"/>
      <c r="G179" s="103"/>
      <c r="H179" s="103"/>
      <c r="I179" s="103"/>
      <c r="J179" s="104"/>
      <c r="K179" s="182"/>
      <c r="L179" s="103"/>
      <c r="M179" s="106"/>
      <c r="N179" s="107"/>
      <c r="O179" s="172">
        <f>SUBTOTAL(9,O178:O178)</f>
        <v>2792800000</v>
      </c>
      <c r="P179" s="102">
        <f>[1]!EUROCONVERT(O179,"ITL","EUR")</f>
        <v>1442360.83</v>
      </c>
      <c r="Q179" s="165">
        <v>1442360.83</v>
      </c>
    </row>
    <row r="180" spans="1:16" ht="15">
      <c r="A180" s="8" t="s">
        <v>773</v>
      </c>
      <c r="B180" s="8" t="s">
        <v>85</v>
      </c>
      <c r="C180" s="8" t="s">
        <v>85</v>
      </c>
      <c r="D180" s="8" t="s">
        <v>85</v>
      </c>
      <c r="E180" s="8" t="s">
        <v>283</v>
      </c>
      <c r="F180" s="8" t="s">
        <v>115</v>
      </c>
      <c r="G180" s="8" t="s">
        <v>407</v>
      </c>
      <c r="H180" s="8" t="s">
        <v>544</v>
      </c>
      <c r="I180" s="8" t="s">
        <v>85</v>
      </c>
      <c r="J180" s="10" t="s">
        <v>85</v>
      </c>
      <c r="K180" s="28" t="s">
        <v>85</v>
      </c>
      <c r="L180" s="8" t="s">
        <v>191</v>
      </c>
      <c r="M180" s="12">
        <v>1718</v>
      </c>
      <c r="N180" s="13"/>
      <c r="O180" s="14">
        <v>1788200000</v>
      </c>
      <c r="P180" s="63">
        <f>[1]!EUROCONVERT(O180,"ITL","EUR")</f>
        <v>923528.23</v>
      </c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 t="s">
        <v>583</v>
      </c>
      <c r="J181" s="10"/>
      <c r="K181" s="28"/>
      <c r="L181" s="8"/>
      <c r="M181" s="12"/>
      <c r="N181" s="13"/>
      <c r="O181" s="14">
        <v>400000000</v>
      </c>
      <c r="P181" s="63"/>
    </row>
    <row r="182" spans="1:17" s="94" customFormat="1" ht="16.5">
      <c r="A182" s="103" t="s">
        <v>774</v>
      </c>
      <c r="B182" s="103"/>
      <c r="C182" s="103"/>
      <c r="D182" s="103"/>
      <c r="E182" s="103"/>
      <c r="F182" s="103"/>
      <c r="G182" s="103"/>
      <c r="H182" s="103"/>
      <c r="I182" s="103"/>
      <c r="J182" s="104"/>
      <c r="K182" s="182"/>
      <c r="L182" s="103"/>
      <c r="M182" s="106"/>
      <c r="N182" s="107"/>
      <c r="O182" s="172">
        <f>SUM(O180:O181)</f>
        <v>2188200000</v>
      </c>
      <c r="P182" s="102">
        <f>[1]!EUROCONVERT(O182,"ITL","EUR")</f>
        <v>1130110.99</v>
      </c>
      <c r="Q182" s="165">
        <v>1130110.99</v>
      </c>
    </row>
    <row r="183" spans="1:16" ht="15">
      <c r="A183" s="8" t="s">
        <v>775</v>
      </c>
      <c r="B183" s="8" t="s">
        <v>397</v>
      </c>
      <c r="C183" s="8" t="s">
        <v>121</v>
      </c>
      <c r="D183" s="8" t="s">
        <v>183</v>
      </c>
      <c r="E183" s="8" t="s">
        <v>451</v>
      </c>
      <c r="F183" s="8" t="s">
        <v>88</v>
      </c>
      <c r="G183" s="8" t="s">
        <v>395</v>
      </c>
      <c r="H183" s="8" t="s">
        <v>776</v>
      </c>
      <c r="I183" s="8" t="s">
        <v>85</v>
      </c>
      <c r="J183" s="10" t="s">
        <v>85</v>
      </c>
      <c r="K183" s="28" t="s">
        <v>85</v>
      </c>
      <c r="L183" s="8" t="s">
        <v>191</v>
      </c>
      <c r="M183" s="12">
        <v>65</v>
      </c>
      <c r="N183" s="13"/>
      <c r="O183" s="14">
        <v>6970240000</v>
      </c>
      <c r="P183" s="63">
        <f>[1]!EUROCONVERT(O183,"ITL","EUR")</f>
        <v>3599828.54</v>
      </c>
    </row>
    <row r="184" spans="1:17" s="94" customFormat="1" ht="16.5">
      <c r="A184" s="103" t="s">
        <v>777</v>
      </c>
      <c r="B184" s="103"/>
      <c r="C184" s="103"/>
      <c r="D184" s="103"/>
      <c r="E184" s="103"/>
      <c r="F184" s="103"/>
      <c r="G184" s="103"/>
      <c r="H184" s="103"/>
      <c r="I184" s="103"/>
      <c r="J184" s="104"/>
      <c r="K184" s="182"/>
      <c r="L184" s="103"/>
      <c r="M184" s="106"/>
      <c r="N184" s="107"/>
      <c r="O184" s="172">
        <f>SUBTOTAL(9,O183:O183)</f>
        <v>6970240000</v>
      </c>
      <c r="P184" s="102">
        <f>[1]!EUROCONVERT(O184,"ITL","EUR")</f>
        <v>3599828.54</v>
      </c>
      <c r="Q184" s="165">
        <v>3599828.54</v>
      </c>
    </row>
    <row r="185" spans="1:16" ht="15">
      <c r="A185" s="8" t="s">
        <v>778</v>
      </c>
      <c r="B185" s="8" t="s">
        <v>779</v>
      </c>
      <c r="C185" s="8" t="s">
        <v>85</v>
      </c>
      <c r="D185" s="8" t="s">
        <v>183</v>
      </c>
      <c r="E185" s="8" t="s">
        <v>252</v>
      </c>
      <c r="F185" s="8" t="s">
        <v>115</v>
      </c>
      <c r="G185" s="8" t="s">
        <v>411</v>
      </c>
      <c r="H185" s="8" t="s">
        <v>780</v>
      </c>
      <c r="I185" s="8" t="s">
        <v>781</v>
      </c>
      <c r="J185" s="10" t="s">
        <v>85</v>
      </c>
      <c r="K185" s="28" t="s">
        <v>85</v>
      </c>
      <c r="L185" s="8" t="s">
        <v>191</v>
      </c>
      <c r="M185" s="12">
        <v>1529</v>
      </c>
      <c r="N185" s="13"/>
      <c r="O185" s="14">
        <v>4378150000</v>
      </c>
      <c r="P185" s="63">
        <f>[1]!EUROCONVERT(O185,"ITL","EUR")</f>
        <v>2261125.77</v>
      </c>
    </row>
    <row r="186" spans="1:16" ht="15">
      <c r="A186" s="8" t="s">
        <v>778</v>
      </c>
      <c r="B186" s="8" t="s">
        <v>779</v>
      </c>
      <c r="C186" s="8" t="s">
        <v>85</v>
      </c>
      <c r="D186" s="8" t="s">
        <v>183</v>
      </c>
      <c r="E186" s="8" t="s">
        <v>252</v>
      </c>
      <c r="F186" s="8" t="s">
        <v>115</v>
      </c>
      <c r="G186" s="8" t="s">
        <v>395</v>
      </c>
      <c r="H186" s="8" t="s">
        <v>782</v>
      </c>
      <c r="I186" s="8" t="s">
        <v>783</v>
      </c>
      <c r="J186" s="10" t="s">
        <v>85</v>
      </c>
      <c r="K186" s="28" t="s">
        <v>85</v>
      </c>
      <c r="L186" s="8" t="s">
        <v>191</v>
      </c>
      <c r="M186" s="12">
        <v>4938</v>
      </c>
      <c r="N186" s="13"/>
      <c r="O186" s="14">
        <v>0</v>
      </c>
      <c r="P186" s="63">
        <f>[1]!EUROCONVERT(O186,"ITL","EUR")</f>
        <v>0</v>
      </c>
    </row>
    <row r="187" spans="1:17" s="94" customFormat="1" ht="16.5">
      <c r="A187" s="103" t="s">
        <v>784</v>
      </c>
      <c r="B187" s="103"/>
      <c r="C187" s="103"/>
      <c r="D187" s="103"/>
      <c r="E187" s="103"/>
      <c r="F187" s="103"/>
      <c r="G187" s="103"/>
      <c r="H187" s="103"/>
      <c r="I187" s="103"/>
      <c r="J187" s="104"/>
      <c r="K187" s="182"/>
      <c r="L187" s="103"/>
      <c r="M187" s="106"/>
      <c r="N187" s="107"/>
      <c r="O187" s="172">
        <f>SUBTOTAL(9,O185:O186)</f>
        <v>4378150000</v>
      </c>
      <c r="P187" s="102">
        <f>[1]!EUROCONVERT(O187,"ITL","EUR")</f>
        <v>2261125.77</v>
      </c>
      <c r="Q187" s="165">
        <v>2261125.77</v>
      </c>
    </row>
    <row r="188" spans="1:16" ht="25.5">
      <c r="A188" s="8" t="s">
        <v>785</v>
      </c>
      <c r="B188" s="8" t="s">
        <v>418</v>
      </c>
      <c r="C188" s="8" t="s">
        <v>121</v>
      </c>
      <c r="D188" s="8" t="s">
        <v>183</v>
      </c>
      <c r="E188" s="8" t="s">
        <v>83</v>
      </c>
      <c r="F188" s="8" t="s">
        <v>115</v>
      </c>
      <c r="G188" s="8" t="s">
        <v>395</v>
      </c>
      <c r="H188" s="8" t="s">
        <v>786</v>
      </c>
      <c r="I188" s="8" t="s">
        <v>787</v>
      </c>
      <c r="J188" s="10" t="s">
        <v>85</v>
      </c>
      <c r="K188" s="28" t="s">
        <v>85</v>
      </c>
      <c r="L188" s="8" t="s">
        <v>191</v>
      </c>
      <c r="M188" s="12">
        <v>3757</v>
      </c>
      <c r="N188" s="13"/>
      <c r="O188" s="14">
        <v>4447920000</v>
      </c>
      <c r="P188" s="63">
        <f>[1]!EUROCONVERT(O188,"ITL","EUR")</f>
        <v>2297158.97</v>
      </c>
    </row>
    <row r="189" spans="1:16" ht="25.5">
      <c r="A189" s="8" t="s">
        <v>785</v>
      </c>
      <c r="B189" s="8" t="s">
        <v>418</v>
      </c>
      <c r="C189" s="8" t="s">
        <v>121</v>
      </c>
      <c r="D189" s="8" t="s">
        <v>184</v>
      </c>
      <c r="E189" s="8" t="s">
        <v>83</v>
      </c>
      <c r="F189" s="8" t="s">
        <v>115</v>
      </c>
      <c r="G189" s="8" t="s">
        <v>788</v>
      </c>
      <c r="H189" s="8" t="s">
        <v>789</v>
      </c>
      <c r="I189" s="8" t="s">
        <v>790</v>
      </c>
      <c r="J189" s="10" t="s">
        <v>85</v>
      </c>
      <c r="K189" s="28" t="s">
        <v>85</v>
      </c>
      <c r="L189" s="8" t="s">
        <v>191</v>
      </c>
      <c r="M189" s="12">
        <v>3755</v>
      </c>
      <c r="N189" s="13"/>
      <c r="O189" s="14">
        <v>6383760000</v>
      </c>
      <c r="P189" s="63">
        <f>[1]!EUROCONVERT(O189,"ITL","EUR")</f>
        <v>3296936.89</v>
      </c>
    </row>
    <row r="190" spans="1:16" ht="25.5">
      <c r="A190" s="8" t="s">
        <v>785</v>
      </c>
      <c r="B190" s="8" t="s">
        <v>418</v>
      </c>
      <c r="C190" s="8" t="s">
        <v>121</v>
      </c>
      <c r="D190" s="8" t="s">
        <v>184</v>
      </c>
      <c r="E190" s="8" t="s">
        <v>83</v>
      </c>
      <c r="F190" s="8" t="s">
        <v>115</v>
      </c>
      <c r="G190" s="8" t="s">
        <v>788</v>
      </c>
      <c r="H190" s="8" t="s">
        <v>514</v>
      </c>
      <c r="I190" s="8" t="s">
        <v>791</v>
      </c>
      <c r="J190" s="10" t="s">
        <v>85</v>
      </c>
      <c r="K190" s="28" t="s">
        <v>85</v>
      </c>
      <c r="L190" s="8" t="s">
        <v>191</v>
      </c>
      <c r="M190" s="12">
        <v>4939</v>
      </c>
      <c r="N190" s="13"/>
      <c r="O190" s="14">
        <v>0</v>
      </c>
      <c r="P190" s="63">
        <f>[1]!EUROCONVERT(O190,"ITL","EUR")</f>
        <v>0</v>
      </c>
    </row>
    <row r="191" spans="1:17" s="94" customFormat="1" ht="25.5">
      <c r="A191" s="103" t="s">
        <v>792</v>
      </c>
      <c r="B191" s="103"/>
      <c r="C191" s="103"/>
      <c r="D191" s="103"/>
      <c r="E191" s="103"/>
      <c r="F191" s="103"/>
      <c r="G191" s="103"/>
      <c r="H191" s="103"/>
      <c r="I191" s="103"/>
      <c r="J191" s="104"/>
      <c r="K191" s="182"/>
      <c r="L191" s="103"/>
      <c r="M191" s="106"/>
      <c r="N191" s="107"/>
      <c r="O191" s="172">
        <f>SUBTOTAL(9,O188:O190)</f>
        <v>10831680000</v>
      </c>
      <c r="P191" s="102">
        <f>[1]!EUROCONVERT(O191,"ITL","EUR")</f>
        <v>5594095.86</v>
      </c>
      <c r="Q191" s="165">
        <v>5594095.86</v>
      </c>
    </row>
    <row r="192" spans="1:16" ht="15">
      <c r="A192" s="8" t="s">
        <v>793</v>
      </c>
      <c r="B192" s="8" t="s">
        <v>794</v>
      </c>
      <c r="C192" s="8" t="s">
        <v>85</v>
      </c>
      <c r="D192" s="8" t="s">
        <v>183</v>
      </c>
      <c r="E192" s="8" t="s">
        <v>451</v>
      </c>
      <c r="F192" s="8" t="s">
        <v>115</v>
      </c>
      <c r="G192" s="8" t="s">
        <v>411</v>
      </c>
      <c r="H192" s="8" t="s">
        <v>795</v>
      </c>
      <c r="I192" s="8" t="s">
        <v>85</v>
      </c>
      <c r="J192" s="10" t="s">
        <v>85</v>
      </c>
      <c r="K192" s="28">
        <v>27898</v>
      </c>
      <c r="L192" s="8" t="s">
        <v>191</v>
      </c>
      <c r="M192" s="12">
        <v>57</v>
      </c>
      <c r="N192" s="13"/>
      <c r="O192" s="14">
        <v>4388400000</v>
      </c>
      <c r="P192" s="63">
        <f>[1]!EUROCONVERT(O192,"ITL","EUR")</f>
        <v>2266419.46</v>
      </c>
    </row>
    <row r="193" spans="1:17" s="94" customFormat="1" ht="16.5">
      <c r="A193" s="103" t="s">
        <v>796</v>
      </c>
      <c r="B193" s="103"/>
      <c r="C193" s="103"/>
      <c r="D193" s="103"/>
      <c r="E193" s="103"/>
      <c r="F193" s="103"/>
      <c r="G193" s="103"/>
      <c r="H193" s="103"/>
      <c r="I193" s="103"/>
      <c r="J193" s="104"/>
      <c r="K193" s="182"/>
      <c r="L193" s="103"/>
      <c r="M193" s="106"/>
      <c r="N193" s="107"/>
      <c r="O193" s="172">
        <f>SUBTOTAL(9,O192:O192)</f>
        <v>4388400000</v>
      </c>
      <c r="P193" s="102">
        <f>[1]!EUROCONVERT(O193,"ITL","EUR")</f>
        <v>2266419.46</v>
      </c>
      <c r="Q193" s="165">
        <v>2266419.46</v>
      </c>
    </row>
    <row r="194" spans="1:16" ht="15">
      <c r="A194" s="8" t="s">
        <v>797</v>
      </c>
      <c r="B194" s="8" t="s">
        <v>135</v>
      </c>
      <c r="C194" s="8" t="s">
        <v>121</v>
      </c>
      <c r="D194" s="8" t="s">
        <v>85</v>
      </c>
      <c r="E194" s="8" t="s">
        <v>67</v>
      </c>
      <c r="F194" s="8" t="s">
        <v>115</v>
      </c>
      <c r="G194" s="8" t="s">
        <v>407</v>
      </c>
      <c r="H194" s="8" t="s">
        <v>544</v>
      </c>
      <c r="I194" s="8" t="s">
        <v>85</v>
      </c>
      <c r="J194" s="10" t="s">
        <v>85</v>
      </c>
      <c r="K194" s="28" t="s">
        <v>85</v>
      </c>
      <c r="L194" s="8" t="s">
        <v>191</v>
      </c>
      <c r="M194" s="12">
        <v>1221</v>
      </c>
      <c r="N194" s="13"/>
      <c r="O194" s="14">
        <v>2639600000</v>
      </c>
      <c r="P194" s="63">
        <f>[1]!EUROCONVERT(O194,"ITL","EUR")</f>
        <v>1363239.63</v>
      </c>
    </row>
    <row r="195" spans="1:17" s="94" customFormat="1" ht="16.5">
      <c r="A195" s="103" t="s">
        <v>798</v>
      </c>
      <c r="B195" s="103"/>
      <c r="C195" s="103"/>
      <c r="D195" s="103"/>
      <c r="E195" s="103"/>
      <c r="F195" s="103"/>
      <c r="G195" s="103"/>
      <c r="H195" s="103"/>
      <c r="I195" s="103"/>
      <c r="J195" s="104"/>
      <c r="K195" s="182"/>
      <c r="L195" s="103"/>
      <c r="M195" s="106"/>
      <c r="N195" s="107"/>
      <c r="O195" s="172">
        <f>SUBTOTAL(9,O194:O194)</f>
        <v>2639600000</v>
      </c>
      <c r="P195" s="102">
        <f>[1]!EUROCONVERT(O195,"ITL","EUR")</f>
        <v>1363239.63</v>
      </c>
      <c r="Q195" s="165">
        <v>1363239.63</v>
      </c>
    </row>
    <row r="196" spans="1:16" ht="15">
      <c r="A196" s="8" t="s">
        <v>799</v>
      </c>
      <c r="B196" s="8" t="s">
        <v>405</v>
      </c>
      <c r="C196" s="8" t="s">
        <v>121</v>
      </c>
      <c r="D196" s="8" t="s">
        <v>183</v>
      </c>
      <c r="E196" s="8" t="s">
        <v>252</v>
      </c>
      <c r="F196" s="8" t="s">
        <v>644</v>
      </c>
      <c r="G196" s="8" t="s">
        <v>235</v>
      </c>
      <c r="H196" s="9" t="s">
        <v>800</v>
      </c>
      <c r="I196" s="8" t="s">
        <v>85</v>
      </c>
      <c r="J196" s="10" t="s">
        <v>85</v>
      </c>
      <c r="K196" s="28" t="s">
        <v>85</v>
      </c>
      <c r="L196" s="8" t="s">
        <v>191</v>
      </c>
      <c r="M196" s="12">
        <v>1579</v>
      </c>
      <c r="N196" s="13"/>
      <c r="O196" s="14">
        <v>526300000</v>
      </c>
      <c r="P196" s="63">
        <f>[1]!EUROCONVERT(O196,"ITL","EUR")</f>
        <v>271811.27</v>
      </c>
    </row>
    <row r="197" spans="1:16" ht="15">
      <c r="A197" s="26" t="s">
        <v>801</v>
      </c>
      <c r="B197" s="8"/>
      <c r="C197" s="8"/>
      <c r="D197" s="8"/>
      <c r="E197" s="8"/>
      <c r="F197" s="8"/>
      <c r="G197" s="8"/>
      <c r="H197" s="8"/>
      <c r="I197" s="8"/>
      <c r="J197" s="10"/>
      <c r="K197" s="28"/>
      <c r="L197" s="8"/>
      <c r="M197" s="12"/>
      <c r="N197" s="13"/>
      <c r="O197" s="14">
        <f>SUBTOTAL(9,O196:O196)</f>
        <v>526300000</v>
      </c>
      <c r="P197" s="63">
        <f>[1]!EUROCONVERT(O197,"ITL","EUR")</f>
        <v>271811.27</v>
      </c>
    </row>
    <row r="198" spans="1:16" ht="15">
      <c r="A198" s="8" t="s">
        <v>803</v>
      </c>
      <c r="B198" s="8" t="s">
        <v>440</v>
      </c>
      <c r="C198" s="8" t="s">
        <v>121</v>
      </c>
      <c r="D198" s="8" t="s">
        <v>183</v>
      </c>
      <c r="E198" s="8" t="s">
        <v>83</v>
      </c>
      <c r="F198" s="8" t="s">
        <v>115</v>
      </c>
      <c r="G198" s="8" t="s">
        <v>395</v>
      </c>
      <c r="H198" s="8" t="s">
        <v>804</v>
      </c>
      <c r="I198" s="8" t="s">
        <v>85</v>
      </c>
      <c r="J198" s="10" t="s">
        <v>85</v>
      </c>
      <c r="K198" s="28" t="s">
        <v>85</v>
      </c>
      <c r="L198" s="8" t="s">
        <v>191</v>
      </c>
      <c r="M198" s="12">
        <v>3891</v>
      </c>
      <c r="N198" s="13"/>
      <c r="O198" s="14">
        <v>4263090000</v>
      </c>
      <c r="P198" s="63">
        <f>[1]!EUROCONVERT(O198,"ITL","EUR")</f>
        <v>2201702.24</v>
      </c>
    </row>
    <row r="199" spans="1:17" s="94" customFormat="1" ht="16.5">
      <c r="A199" s="103" t="s">
        <v>805</v>
      </c>
      <c r="B199" s="103"/>
      <c r="C199" s="103"/>
      <c r="D199" s="103"/>
      <c r="E199" s="103"/>
      <c r="F199" s="103"/>
      <c r="G199" s="103"/>
      <c r="H199" s="103"/>
      <c r="I199" s="103"/>
      <c r="J199" s="104"/>
      <c r="K199" s="182"/>
      <c r="L199" s="103"/>
      <c r="M199" s="106"/>
      <c r="N199" s="107"/>
      <c r="O199" s="172">
        <f>SUBTOTAL(9,O198:O198)</f>
        <v>4263090000</v>
      </c>
      <c r="P199" s="102">
        <f>[1]!EUROCONVERT(O199,"ITL","EUR")</f>
        <v>2201702.24</v>
      </c>
      <c r="Q199" s="165">
        <v>2201702.24</v>
      </c>
    </row>
    <row r="200" spans="1:16" ht="15">
      <c r="A200" s="8" t="s">
        <v>806</v>
      </c>
      <c r="B200" s="8" t="s">
        <v>807</v>
      </c>
      <c r="C200" s="8" t="s">
        <v>121</v>
      </c>
      <c r="D200" s="8" t="s">
        <v>180</v>
      </c>
      <c r="E200" s="8" t="s">
        <v>678</v>
      </c>
      <c r="F200" s="8" t="s">
        <v>75</v>
      </c>
      <c r="G200" s="8" t="s">
        <v>395</v>
      </c>
      <c r="H200" s="8" t="s">
        <v>808</v>
      </c>
      <c r="I200" s="8" t="s">
        <v>809</v>
      </c>
      <c r="J200" s="10" t="s">
        <v>85</v>
      </c>
      <c r="K200" s="28">
        <v>26654</v>
      </c>
      <c r="L200" s="8" t="s">
        <v>191</v>
      </c>
      <c r="M200" s="12">
        <v>147</v>
      </c>
      <c r="N200" s="13"/>
      <c r="O200" s="14">
        <v>193100000</v>
      </c>
      <c r="P200" s="63">
        <f>[1]!EUROCONVERT(O200,"ITL","EUR")</f>
        <v>99727.83</v>
      </c>
    </row>
    <row r="201" spans="1:16" ht="15">
      <c r="A201" s="8" t="s">
        <v>806</v>
      </c>
      <c r="B201" s="8" t="s">
        <v>810</v>
      </c>
      <c r="C201" s="8" t="s">
        <v>121</v>
      </c>
      <c r="D201" s="8" t="s">
        <v>180</v>
      </c>
      <c r="E201" s="8" t="s">
        <v>678</v>
      </c>
      <c r="F201" s="8" t="s">
        <v>75</v>
      </c>
      <c r="G201" s="8" t="s">
        <v>395</v>
      </c>
      <c r="H201" s="8" t="s">
        <v>811</v>
      </c>
      <c r="I201" s="8" t="s">
        <v>812</v>
      </c>
      <c r="J201" s="10" t="s">
        <v>85</v>
      </c>
      <c r="K201" s="28">
        <v>26654</v>
      </c>
      <c r="L201" s="8" t="s">
        <v>191</v>
      </c>
      <c r="M201" s="12">
        <v>143</v>
      </c>
      <c r="N201" s="13"/>
      <c r="O201" s="14">
        <v>1916900000</v>
      </c>
      <c r="P201" s="63">
        <f>[1]!EUROCONVERT(O201,"ITL","EUR")</f>
        <v>989996.23</v>
      </c>
    </row>
    <row r="202" spans="1:16" ht="15">
      <c r="A202" s="8" t="s">
        <v>806</v>
      </c>
      <c r="B202" s="8" t="s">
        <v>197</v>
      </c>
      <c r="C202" s="8" t="s">
        <v>121</v>
      </c>
      <c r="D202" s="8" t="s">
        <v>183</v>
      </c>
      <c r="E202" s="8" t="s">
        <v>678</v>
      </c>
      <c r="F202" s="8" t="s">
        <v>75</v>
      </c>
      <c r="G202" s="8" t="s">
        <v>395</v>
      </c>
      <c r="H202" s="8" t="s">
        <v>813</v>
      </c>
      <c r="I202" s="8" t="s">
        <v>814</v>
      </c>
      <c r="J202" s="10" t="s">
        <v>85</v>
      </c>
      <c r="K202" s="28">
        <v>26654</v>
      </c>
      <c r="L202" s="8" t="s">
        <v>191</v>
      </c>
      <c r="M202" s="12">
        <v>142</v>
      </c>
      <c r="N202" s="13"/>
      <c r="O202" s="14">
        <v>440500000</v>
      </c>
      <c r="P202" s="63">
        <f>[1]!EUROCONVERT(O202,"ITL","EUR")</f>
        <v>227499.26</v>
      </c>
    </row>
    <row r="203" spans="1:16" ht="15">
      <c r="A203" s="8" t="s">
        <v>806</v>
      </c>
      <c r="B203" s="8" t="s">
        <v>197</v>
      </c>
      <c r="C203" s="8" t="s">
        <v>121</v>
      </c>
      <c r="D203" s="8" t="s">
        <v>183</v>
      </c>
      <c r="E203" s="8" t="s">
        <v>678</v>
      </c>
      <c r="F203" s="8" t="s">
        <v>75</v>
      </c>
      <c r="G203" s="8" t="s">
        <v>815</v>
      </c>
      <c r="H203" s="8" t="s">
        <v>816</v>
      </c>
      <c r="I203" s="8" t="s">
        <v>817</v>
      </c>
      <c r="J203" s="10" t="s">
        <v>85</v>
      </c>
      <c r="K203" s="28">
        <v>26654</v>
      </c>
      <c r="L203" s="8" t="s">
        <v>191</v>
      </c>
      <c r="M203" s="12">
        <v>148</v>
      </c>
      <c r="N203" s="13"/>
      <c r="O203" s="14">
        <v>267400000</v>
      </c>
      <c r="P203" s="63">
        <f>[1]!EUROCONVERT(O203,"ITL","EUR")</f>
        <v>138100.57</v>
      </c>
    </row>
    <row r="204" spans="1:16" ht="15">
      <c r="A204" s="8" t="s">
        <v>806</v>
      </c>
      <c r="B204" s="8" t="s">
        <v>135</v>
      </c>
      <c r="C204" s="8" t="s">
        <v>121</v>
      </c>
      <c r="D204" s="8" t="s">
        <v>180</v>
      </c>
      <c r="E204" s="8" t="s">
        <v>678</v>
      </c>
      <c r="F204" s="8" t="s">
        <v>75</v>
      </c>
      <c r="G204" s="8" t="s">
        <v>407</v>
      </c>
      <c r="H204" s="8" t="s">
        <v>808</v>
      </c>
      <c r="I204" s="8" t="s">
        <v>809</v>
      </c>
      <c r="J204" s="10" t="s">
        <v>85</v>
      </c>
      <c r="K204" s="28">
        <v>26654</v>
      </c>
      <c r="L204" s="8" t="s">
        <v>191</v>
      </c>
      <c r="M204" s="12">
        <v>149</v>
      </c>
      <c r="N204" s="13"/>
      <c r="O204" s="14">
        <v>188300000</v>
      </c>
      <c r="P204" s="63">
        <f>[1]!EUROCONVERT(O204,"ITL","EUR")</f>
        <v>97248.83</v>
      </c>
    </row>
    <row r="205" spans="1:16" ht="15">
      <c r="A205" s="8" t="s">
        <v>806</v>
      </c>
      <c r="B205" s="8" t="s">
        <v>259</v>
      </c>
      <c r="C205" s="8" t="s">
        <v>121</v>
      </c>
      <c r="D205" s="8" t="s">
        <v>180</v>
      </c>
      <c r="E205" s="8" t="s">
        <v>678</v>
      </c>
      <c r="F205" s="8" t="s">
        <v>108</v>
      </c>
      <c r="G205" s="8" t="s">
        <v>818</v>
      </c>
      <c r="H205" s="8" t="s">
        <v>848</v>
      </c>
      <c r="I205" s="8" t="s">
        <v>85</v>
      </c>
      <c r="J205" s="10" t="s">
        <v>85</v>
      </c>
      <c r="K205" s="28">
        <v>26654</v>
      </c>
      <c r="L205" s="8" t="s">
        <v>191</v>
      </c>
      <c r="M205" s="12">
        <v>144</v>
      </c>
      <c r="N205" s="13"/>
      <c r="O205" s="14">
        <v>44100000</v>
      </c>
      <c r="P205" s="63">
        <f>[1]!EUROCONVERT(O205,"ITL","EUR")</f>
        <v>22775.75</v>
      </c>
    </row>
    <row r="206" spans="1:16" ht="15">
      <c r="A206" s="8" t="s">
        <v>806</v>
      </c>
      <c r="B206" s="8" t="s">
        <v>259</v>
      </c>
      <c r="C206" s="8" t="s">
        <v>121</v>
      </c>
      <c r="D206" s="8" t="s">
        <v>184</v>
      </c>
      <c r="E206" s="8" t="s">
        <v>678</v>
      </c>
      <c r="F206" s="8" t="s">
        <v>108</v>
      </c>
      <c r="G206" s="8" t="s">
        <v>818</v>
      </c>
      <c r="H206" s="8" t="s">
        <v>848</v>
      </c>
      <c r="I206" s="8" t="s">
        <v>85</v>
      </c>
      <c r="J206" s="10" t="s">
        <v>85</v>
      </c>
      <c r="K206" s="28">
        <v>26654</v>
      </c>
      <c r="L206" s="8" t="s">
        <v>191</v>
      </c>
      <c r="M206" s="12">
        <v>145</v>
      </c>
      <c r="N206" s="13"/>
      <c r="O206" s="14">
        <v>21420000</v>
      </c>
      <c r="P206" s="63">
        <f>[1]!EUROCONVERT(O206,"ITL","EUR")</f>
        <v>11062.51</v>
      </c>
    </row>
    <row r="207" spans="1:17" s="94" customFormat="1" ht="16.5">
      <c r="A207" s="103" t="s">
        <v>849</v>
      </c>
      <c r="B207" s="103"/>
      <c r="C207" s="103"/>
      <c r="D207" s="103"/>
      <c r="E207" s="103"/>
      <c r="F207" s="103"/>
      <c r="G207" s="103"/>
      <c r="H207" s="103"/>
      <c r="I207" s="103"/>
      <c r="J207" s="104"/>
      <c r="K207" s="182"/>
      <c r="L207" s="103"/>
      <c r="M207" s="106"/>
      <c r="N207" s="107"/>
      <c r="O207" s="172">
        <f>SUBTOTAL(9,O200:O206)</f>
        <v>3071720000</v>
      </c>
      <c r="P207" s="102">
        <f>[1]!EUROCONVERT(O207,"ITL","EUR")</f>
        <v>1586410.99</v>
      </c>
      <c r="Q207" s="165">
        <v>1586410.99</v>
      </c>
    </row>
    <row r="208" spans="1:16" ht="15">
      <c r="A208" s="8" t="s">
        <v>850</v>
      </c>
      <c r="B208" s="8" t="s">
        <v>440</v>
      </c>
      <c r="C208" s="8" t="s">
        <v>121</v>
      </c>
      <c r="D208" s="8" t="s">
        <v>183</v>
      </c>
      <c r="E208" s="8" t="s">
        <v>83</v>
      </c>
      <c r="F208" s="8" t="s">
        <v>115</v>
      </c>
      <c r="G208" s="8" t="s">
        <v>395</v>
      </c>
      <c r="H208" s="8" t="s">
        <v>716</v>
      </c>
      <c r="I208" s="8" t="s">
        <v>824</v>
      </c>
      <c r="J208" s="10" t="s">
        <v>85</v>
      </c>
      <c r="K208" s="28" t="s">
        <v>85</v>
      </c>
      <c r="L208" s="8" t="s">
        <v>191</v>
      </c>
      <c r="M208" s="12">
        <v>3600</v>
      </c>
      <c r="N208" s="13"/>
      <c r="O208" s="14">
        <v>4280400000</v>
      </c>
      <c r="P208" s="63">
        <f>[1]!EUROCONVERT(O208,"ITL","EUR")</f>
        <v>2210642.11</v>
      </c>
    </row>
    <row r="209" spans="1:17" s="94" customFormat="1" ht="25.5">
      <c r="A209" s="103" t="s">
        <v>851</v>
      </c>
      <c r="B209" s="103"/>
      <c r="C209" s="103"/>
      <c r="D209" s="103"/>
      <c r="E209" s="103"/>
      <c r="F209" s="103"/>
      <c r="G209" s="103"/>
      <c r="H209" s="103"/>
      <c r="I209" s="103"/>
      <c r="J209" s="104"/>
      <c r="K209" s="182"/>
      <c r="L209" s="103"/>
      <c r="M209" s="106"/>
      <c r="N209" s="107"/>
      <c r="O209" s="172">
        <f>SUBTOTAL(9,O208:O208)</f>
        <v>4280400000</v>
      </c>
      <c r="P209" s="102">
        <f>[1]!EUROCONVERT(O209,"ITL","EUR")</f>
        <v>2210642.11</v>
      </c>
      <c r="Q209" s="165">
        <v>2210642.11</v>
      </c>
    </row>
    <row r="210" spans="1:16" ht="25.5">
      <c r="A210" s="8" t="s">
        <v>852</v>
      </c>
      <c r="B210" s="8" t="s">
        <v>853</v>
      </c>
      <c r="C210" s="8" t="s">
        <v>85</v>
      </c>
      <c r="D210" s="8" t="s">
        <v>183</v>
      </c>
      <c r="E210" s="8" t="s">
        <v>83</v>
      </c>
      <c r="F210" s="8" t="s">
        <v>115</v>
      </c>
      <c r="G210" s="8" t="s">
        <v>452</v>
      </c>
      <c r="H210" s="8" t="s">
        <v>854</v>
      </c>
      <c r="I210" s="8" t="s">
        <v>85</v>
      </c>
      <c r="J210" s="10" t="s">
        <v>85</v>
      </c>
      <c r="K210" s="28" t="s">
        <v>85</v>
      </c>
      <c r="L210" s="8" t="s">
        <v>191</v>
      </c>
      <c r="M210" s="12">
        <v>3195</v>
      </c>
      <c r="N210" s="13"/>
      <c r="O210" s="14">
        <v>3951650000</v>
      </c>
      <c r="P210" s="63">
        <f>[1]!EUROCONVERT(O210,"ITL","EUR")</f>
        <v>2040856.91</v>
      </c>
    </row>
    <row r="211" spans="1:16" ht="25.5">
      <c r="A211" s="8" t="s">
        <v>852</v>
      </c>
      <c r="B211" s="8" t="s">
        <v>853</v>
      </c>
      <c r="C211" s="8" t="s">
        <v>85</v>
      </c>
      <c r="D211" s="8" t="s">
        <v>183</v>
      </c>
      <c r="E211" s="8" t="s">
        <v>83</v>
      </c>
      <c r="F211" s="8" t="s">
        <v>115</v>
      </c>
      <c r="G211" s="8" t="s">
        <v>452</v>
      </c>
      <c r="H211" s="8" t="s">
        <v>544</v>
      </c>
      <c r="I211" s="8" t="s">
        <v>85</v>
      </c>
      <c r="J211" s="10" t="s">
        <v>85</v>
      </c>
      <c r="K211" s="28" t="s">
        <v>85</v>
      </c>
      <c r="L211" s="8" t="s">
        <v>191</v>
      </c>
      <c r="M211" s="12">
        <v>4975</v>
      </c>
      <c r="N211" s="13"/>
      <c r="O211" s="14">
        <v>0</v>
      </c>
      <c r="P211" s="63">
        <f>[1]!EUROCONVERT(O211,"ITL","EUR")</f>
        <v>0</v>
      </c>
    </row>
    <row r="212" spans="1:17" s="94" customFormat="1" ht="16.5">
      <c r="A212" s="103" t="s">
        <v>855</v>
      </c>
      <c r="B212" s="103"/>
      <c r="C212" s="103"/>
      <c r="D212" s="103"/>
      <c r="E212" s="103"/>
      <c r="F212" s="103"/>
      <c r="G212" s="103"/>
      <c r="H212" s="103"/>
      <c r="I212" s="103"/>
      <c r="J212" s="104"/>
      <c r="K212" s="182"/>
      <c r="L212" s="103"/>
      <c r="M212" s="106"/>
      <c r="N212" s="107"/>
      <c r="O212" s="172">
        <f>SUBTOTAL(9,O210:O211)</f>
        <v>3951650000</v>
      </c>
      <c r="P212" s="102">
        <f>[1]!EUROCONVERT(O212,"ITL","EUR")</f>
        <v>2040856.91</v>
      </c>
      <c r="Q212" s="165">
        <v>2040856.91</v>
      </c>
    </row>
    <row r="213" spans="1:16" ht="15">
      <c r="A213" s="8" t="s">
        <v>856</v>
      </c>
      <c r="B213" s="8" t="s">
        <v>397</v>
      </c>
      <c r="C213" s="8" t="s">
        <v>121</v>
      </c>
      <c r="D213" s="8" t="s">
        <v>183</v>
      </c>
      <c r="E213" s="8" t="s">
        <v>83</v>
      </c>
      <c r="F213" s="8" t="s">
        <v>115</v>
      </c>
      <c r="G213" s="8" t="s">
        <v>395</v>
      </c>
      <c r="H213" s="8" t="s">
        <v>857</v>
      </c>
      <c r="I213" s="8" t="s">
        <v>85</v>
      </c>
      <c r="J213" s="10" t="s">
        <v>85</v>
      </c>
      <c r="K213" s="28">
        <v>29714</v>
      </c>
      <c r="L213" s="8" t="s">
        <v>191</v>
      </c>
      <c r="M213" s="12">
        <v>3718</v>
      </c>
      <c r="N213" s="13"/>
      <c r="O213" s="14">
        <v>4983700000</v>
      </c>
      <c r="P213" s="63">
        <f>[1]!EUROCONVERT(O213,"ITL","EUR")</f>
        <v>2573866.25</v>
      </c>
    </row>
    <row r="214" spans="1:17" s="94" customFormat="1" ht="16.5">
      <c r="A214" s="103" t="s">
        <v>858</v>
      </c>
      <c r="B214" s="103"/>
      <c r="C214" s="103"/>
      <c r="D214" s="103"/>
      <c r="E214" s="103"/>
      <c r="F214" s="103"/>
      <c r="G214" s="103"/>
      <c r="H214" s="103"/>
      <c r="I214" s="103"/>
      <c r="J214" s="104"/>
      <c r="K214" s="182"/>
      <c r="L214" s="103"/>
      <c r="M214" s="106"/>
      <c r="N214" s="107"/>
      <c r="O214" s="172">
        <f>SUBTOTAL(9,O213:O213)</f>
        <v>4983700000</v>
      </c>
      <c r="P214" s="102">
        <f>[1]!EUROCONVERT(O214,"ITL","EUR")</f>
        <v>2573866.25</v>
      </c>
      <c r="Q214" s="165">
        <v>2573866.25</v>
      </c>
    </row>
    <row r="215" spans="1:16" ht="15">
      <c r="A215" s="8" t="s">
        <v>859</v>
      </c>
      <c r="B215" s="8" t="s">
        <v>740</v>
      </c>
      <c r="C215" s="8" t="s">
        <v>121</v>
      </c>
      <c r="D215" s="8" t="s">
        <v>85</v>
      </c>
      <c r="E215" s="8" t="s">
        <v>83</v>
      </c>
      <c r="F215" s="8" t="s">
        <v>115</v>
      </c>
      <c r="G215" s="8" t="s">
        <v>395</v>
      </c>
      <c r="H215" s="8" t="s">
        <v>860</v>
      </c>
      <c r="I215" s="8" t="s">
        <v>85</v>
      </c>
      <c r="J215" s="10" t="s">
        <v>85</v>
      </c>
      <c r="K215" s="28">
        <v>28415</v>
      </c>
      <c r="L215" s="8" t="s">
        <v>191</v>
      </c>
      <c r="M215" s="12">
        <v>3760</v>
      </c>
      <c r="N215" s="13"/>
      <c r="O215" s="14">
        <v>1426600000</v>
      </c>
      <c r="P215" s="63">
        <f>[1]!EUROCONVERT(O215,"ITL","EUR")</f>
        <v>736777.41</v>
      </c>
    </row>
    <row r="216" spans="1:16" ht="15">
      <c r="A216" s="26" t="s">
        <v>861</v>
      </c>
      <c r="B216" s="8"/>
      <c r="C216" s="8"/>
      <c r="D216" s="8"/>
      <c r="E216" s="8"/>
      <c r="F216" s="8"/>
      <c r="G216" s="8"/>
      <c r="H216" s="8"/>
      <c r="I216" s="8"/>
      <c r="J216" s="10"/>
      <c r="K216" s="28"/>
      <c r="L216" s="8"/>
      <c r="M216" s="12"/>
      <c r="N216" s="13"/>
      <c r="O216" s="14">
        <f>SUBTOTAL(9,O215:O215)</f>
        <v>1426600000</v>
      </c>
      <c r="P216" s="63">
        <f>[1]!EUROCONVERT(O216,"ITL","EUR")</f>
        <v>736777.41</v>
      </c>
    </row>
    <row r="217" spans="1:16" ht="15">
      <c r="A217" s="8" t="s">
        <v>862</v>
      </c>
      <c r="B217" s="8" t="s">
        <v>405</v>
      </c>
      <c r="C217" s="8" t="s">
        <v>121</v>
      </c>
      <c r="D217" s="8" t="s">
        <v>85</v>
      </c>
      <c r="E217" s="8" t="s">
        <v>83</v>
      </c>
      <c r="F217" s="8" t="s">
        <v>115</v>
      </c>
      <c r="G217" s="8" t="s">
        <v>395</v>
      </c>
      <c r="H217" s="8" t="s">
        <v>863</v>
      </c>
      <c r="I217" s="8" t="s">
        <v>85</v>
      </c>
      <c r="J217" s="10" t="s">
        <v>85</v>
      </c>
      <c r="K217" s="28" t="s">
        <v>85</v>
      </c>
      <c r="L217" s="8" t="s">
        <v>191</v>
      </c>
      <c r="M217" s="12">
        <v>3750</v>
      </c>
      <c r="N217" s="13"/>
      <c r="O217" s="14">
        <v>6463910000</v>
      </c>
      <c r="P217" s="63">
        <f>[1]!EUROCONVERT(O217,"ITL","EUR")</f>
        <v>3338330.91</v>
      </c>
    </row>
    <row r="218" spans="1:17" s="94" customFormat="1" ht="25.5">
      <c r="A218" s="103" t="s">
        <v>864</v>
      </c>
      <c r="B218" s="103"/>
      <c r="C218" s="103"/>
      <c r="D218" s="103"/>
      <c r="E218" s="103"/>
      <c r="F218" s="103"/>
      <c r="G218" s="103"/>
      <c r="H218" s="103"/>
      <c r="I218" s="103"/>
      <c r="J218" s="104"/>
      <c r="K218" s="182"/>
      <c r="L218" s="103"/>
      <c r="M218" s="106"/>
      <c r="N218" s="107"/>
      <c r="O218" s="172">
        <f>SUBTOTAL(9,O217:O217)</f>
        <v>6463910000</v>
      </c>
      <c r="P218" s="102">
        <f>[1]!EUROCONVERT(O218,"ITL","EUR")</f>
        <v>3338330.91</v>
      </c>
      <c r="Q218" s="165">
        <v>3338330.91</v>
      </c>
    </row>
    <row r="219" spans="1:16" ht="15">
      <c r="A219" s="8" t="s">
        <v>865</v>
      </c>
      <c r="B219" s="8" t="s">
        <v>440</v>
      </c>
      <c r="C219" s="8" t="s">
        <v>121</v>
      </c>
      <c r="D219" s="8" t="s">
        <v>183</v>
      </c>
      <c r="E219" s="8" t="s">
        <v>83</v>
      </c>
      <c r="F219" s="8" t="s">
        <v>115</v>
      </c>
      <c r="G219" s="8" t="s">
        <v>395</v>
      </c>
      <c r="H219" s="8" t="s">
        <v>866</v>
      </c>
      <c r="I219" s="8" t="s">
        <v>85</v>
      </c>
      <c r="J219" s="10" t="s">
        <v>85</v>
      </c>
      <c r="K219" s="28" t="s">
        <v>85</v>
      </c>
      <c r="L219" s="8" t="s">
        <v>191</v>
      </c>
      <c r="M219" s="12">
        <v>3753</v>
      </c>
      <c r="N219" s="13"/>
      <c r="O219" s="14">
        <v>13209560000</v>
      </c>
      <c r="P219" s="63">
        <f>[1]!EUROCONVERT(O219,"ITL","EUR")</f>
        <v>6822168.4</v>
      </c>
    </row>
    <row r="220" spans="1:17" s="94" customFormat="1" ht="16.5">
      <c r="A220" s="103" t="s">
        <v>867</v>
      </c>
      <c r="B220" s="103"/>
      <c r="C220" s="103"/>
      <c r="D220" s="103"/>
      <c r="E220" s="103"/>
      <c r="F220" s="103"/>
      <c r="G220" s="103"/>
      <c r="H220" s="103"/>
      <c r="I220" s="103"/>
      <c r="J220" s="104"/>
      <c r="K220" s="182"/>
      <c r="L220" s="103"/>
      <c r="M220" s="106"/>
      <c r="N220" s="107"/>
      <c r="O220" s="172">
        <f>SUBTOTAL(9,O219:O219)</f>
        <v>13209560000</v>
      </c>
      <c r="P220" s="102">
        <f>[1]!EUROCONVERT(O220,"ITL","EUR")</f>
        <v>6822168.4</v>
      </c>
      <c r="Q220" s="165">
        <v>6822168.4</v>
      </c>
    </row>
    <row r="221" spans="1:16" ht="15">
      <c r="A221" s="8" t="s">
        <v>868</v>
      </c>
      <c r="B221" s="8" t="s">
        <v>869</v>
      </c>
      <c r="C221" s="8" t="s">
        <v>85</v>
      </c>
      <c r="D221" s="8" t="s">
        <v>85</v>
      </c>
      <c r="E221" s="8" t="s">
        <v>678</v>
      </c>
      <c r="F221" s="8" t="s">
        <v>115</v>
      </c>
      <c r="G221" s="8" t="s">
        <v>411</v>
      </c>
      <c r="H221" s="8" t="s">
        <v>870</v>
      </c>
      <c r="I221" s="8" t="s">
        <v>85</v>
      </c>
      <c r="J221" s="10" t="s">
        <v>85</v>
      </c>
      <c r="K221" s="28">
        <v>25569</v>
      </c>
      <c r="L221" s="8" t="s">
        <v>191</v>
      </c>
      <c r="M221" s="12">
        <v>139</v>
      </c>
      <c r="N221" s="13"/>
      <c r="O221" s="14">
        <v>2415000000</v>
      </c>
      <c r="P221" s="63">
        <f>[1]!EUROCONVERT(O221,"ITL","EUR")</f>
        <v>1247243.41</v>
      </c>
    </row>
    <row r="222" spans="1:17" s="94" customFormat="1" ht="16.5">
      <c r="A222" s="103" t="s">
        <v>871</v>
      </c>
      <c r="B222" s="103"/>
      <c r="C222" s="103"/>
      <c r="D222" s="103"/>
      <c r="E222" s="103"/>
      <c r="F222" s="103"/>
      <c r="G222" s="103"/>
      <c r="H222" s="103"/>
      <c r="I222" s="103"/>
      <c r="J222" s="104"/>
      <c r="K222" s="182"/>
      <c r="L222" s="103"/>
      <c r="M222" s="106"/>
      <c r="N222" s="107"/>
      <c r="O222" s="172">
        <f>SUBTOTAL(9,O221:O221)</f>
        <v>2415000000</v>
      </c>
      <c r="P222" s="102">
        <f>[1]!EUROCONVERT(O222,"ITL","EUR")</f>
        <v>1247243.41</v>
      </c>
      <c r="Q222" s="165">
        <v>1247243.41</v>
      </c>
    </row>
    <row r="223" spans="1:16" ht="15">
      <c r="A223" s="8" t="s">
        <v>872</v>
      </c>
      <c r="B223" s="8" t="s">
        <v>188</v>
      </c>
      <c r="C223" s="8" t="s">
        <v>121</v>
      </c>
      <c r="D223" s="8" t="s">
        <v>126</v>
      </c>
      <c r="E223" s="8" t="s">
        <v>83</v>
      </c>
      <c r="F223" s="8" t="s">
        <v>128</v>
      </c>
      <c r="G223" s="8" t="s">
        <v>124</v>
      </c>
      <c r="H223" s="8" t="s">
        <v>873</v>
      </c>
      <c r="I223" s="8" t="s">
        <v>85</v>
      </c>
      <c r="J223" s="10" t="s">
        <v>85</v>
      </c>
      <c r="K223" s="28" t="s">
        <v>85</v>
      </c>
      <c r="L223" s="8" t="s">
        <v>191</v>
      </c>
      <c r="M223" s="12">
        <v>3716</v>
      </c>
      <c r="N223" s="13"/>
      <c r="O223" s="14">
        <v>31500000</v>
      </c>
      <c r="P223" s="63">
        <f>[1]!EUROCONVERT(O223,"ITL","EUR")</f>
        <v>16268.39</v>
      </c>
    </row>
    <row r="224" spans="1:16" ht="15">
      <c r="A224" s="8" t="s">
        <v>872</v>
      </c>
      <c r="B224" s="8" t="s">
        <v>188</v>
      </c>
      <c r="C224" s="8" t="s">
        <v>121</v>
      </c>
      <c r="D224" s="8" t="s">
        <v>180</v>
      </c>
      <c r="E224" s="8" t="s">
        <v>83</v>
      </c>
      <c r="F224" s="8" t="s">
        <v>128</v>
      </c>
      <c r="G224" s="8" t="s">
        <v>124</v>
      </c>
      <c r="H224" s="8" t="s">
        <v>873</v>
      </c>
      <c r="I224" s="8" t="s">
        <v>85</v>
      </c>
      <c r="J224" s="10" t="s">
        <v>85</v>
      </c>
      <c r="K224" s="28" t="s">
        <v>85</v>
      </c>
      <c r="L224" s="8" t="s">
        <v>191</v>
      </c>
      <c r="M224" s="12">
        <v>3715</v>
      </c>
      <c r="N224" s="13"/>
      <c r="O224" s="14">
        <v>31500000</v>
      </c>
      <c r="P224" s="63">
        <f>[1]!EUROCONVERT(O224,"ITL","EUR")</f>
        <v>16268.39</v>
      </c>
    </row>
    <row r="225" spans="1:16" ht="15">
      <c r="A225" s="8" t="s">
        <v>872</v>
      </c>
      <c r="B225" s="8" t="s">
        <v>440</v>
      </c>
      <c r="C225" s="8" t="s">
        <v>121</v>
      </c>
      <c r="D225" s="8" t="s">
        <v>180</v>
      </c>
      <c r="E225" s="8" t="s">
        <v>83</v>
      </c>
      <c r="F225" s="8" t="s">
        <v>115</v>
      </c>
      <c r="G225" s="8" t="s">
        <v>395</v>
      </c>
      <c r="H225" s="8" t="s">
        <v>873</v>
      </c>
      <c r="I225" s="8" t="s">
        <v>85</v>
      </c>
      <c r="J225" s="10" t="s">
        <v>85</v>
      </c>
      <c r="K225" s="28" t="s">
        <v>85</v>
      </c>
      <c r="L225" s="8" t="s">
        <v>191</v>
      </c>
      <c r="M225" s="12">
        <v>3714</v>
      </c>
      <c r="N225" s="13"/>
      <c r="O225" s="14">
        <v>4895600000</v>
      </c>
      <c r="P225" s="63">
        <f>[1]!EUROCONVERT(O225,"ITL","EUR")</f>
        <v>2528366.4</v>
      </c>
    </row>
    <row r="226" spans="1:16" ht="15">
      <c r="A226" s="8"/>
      <c r="B226" s="8"/>
      <c r="C226" s="8"/>
      <c r="D226" s="8"/>
      <c r="E226" s="8"/>
      <c r="F226" s="8"/>
      <c r="G226" s="8"/>
      <c r="H226" s="8"/>
      <c r="I226" s="8"/>
      <c r="J226" s="10"/>
      <c r="K226" s="28"/>
      <c r="L226" s="8">
        <v>16</v>
      </c>
      <c r="M226" s="12"/>
      <c r="N226" s="13"/>
      <c r="O226" s="14"/>
      <c r="P226" s="63">
        <f>[1]!EUROCONVERT(O226,"ITL","EUR")</f>
        <v>0</v>
      </c>
    </row>
    <row r="227" spans="1:17" s="94" customFormat="1" ht="16.5">
      <c r="A227" s="103" t="s">
        <v>874</v>
      </c>
      <c r="B227" s="103"/>
      <c r="C227" s="103"/>
      <c r="D227" s="103"/>
      <c r="E227" s="103"/>
      <c r="F227" s="103"/>
      <c r="G227" s="103"/>
      <c r="H227" s="103"/>
      <c r="I227" s="103"/>
      <c r="J227" s="104"/>
      <c r="K227" s="182"/>
      <c r="L227" s="103"/>
      <c r="M227" s="106"/>
      <c r="N227" s="107"/>
      <c r="O227" s="172">
        <f>SUBTOTAL(9,O223:O225)</f>
        <v>4958600000</v>
      </c>
      <c r="P227" s="102">
        <f>[1]!EUROCONVERT(O227,"ITL","EUR")</f>
        <v>2560903.18</v>
      </c>
      <c r="Q227" s="165">
        <v>2560903.18</v>
      </c>
    </row>
    <row r="228" spans="1:16" ht="15">
      <c r="A228" s="8" t="s">
        <v>875</v>
      </c>
      <c r="B228" s="8" t="s">
        <v>504</v>
      </c>
      <c r="C228" s="8" t="s">
        <v>85</v>
      </c>
      <c r="D228" s="8" t="s">
        <v>183</v>
      </c>
      <c r="E228" s="8" t="s">
        <v>283</v>
      </c>
      <c r="F228" s="8" t="s">
        <v>115</v>
      </c>
      <c r="G228" s="8" t="s">
        <v>463</v>
      </c>
      <c r="H228" s="8" t="s">
        <v>674</v>
      </c>
      <c r="I228" s="8" t="s">
        <v>85</v>
      </c>
      <c r="J228" s="10" t="s">
        <v>85</v>
      </c>
      <c r="K228" s="28">
        <v>23243</v>
      </c>
      <c r="L228" s="8" t="s">
        <v>191</v>
      </c>
      <c r="M228" s="12">
        <v>1724</v>
      </c>
      <c r="N228" s="13"/>
      <c r="O228" s="14">
        <v>6396600000</v>
      </c>
      <c r="P228" s="63">
        <f>[1]!EUROCONVERT(O228,"ITL","EUR")</f>
        <v>3303568.2</v>
      </c>
    </row>
    <row r="229" spans="1:17" s="94" customFormat="1" ht="16.5">
      <c r="A229" s="103" t="s">
        <v>876</v>
      </c>
      <c r="B229" s="103"/>
      <c r="C229" s="103"/>
      <c r="D229" s="103"/>
      <c r="E229" s="103"/>
      <c r="F229" s="103"/>
      <c r="G229" s="103"/>
      <c r="H229" s="103"/>
      <c r="I229" s="103"/>
      <c r="J229" s="104"/>
      <c r="K229" s="182"/>
      <c r="L229" s="103"/>
      <c r="M229" s="106"/>
      <c r="N229" s="107"/>
      <c r="O229" s="172">
        <f>SUBTOTAL(9,O228:O228)</f>
        <v>6396600000</v>
      </c>
      <c r="P229" s="102">
        <f>[1]!EUROCONVERT(O229,"ITL","EUR")</f>
        <v>3303568.2</v>
      </c>
      <c r="Q229" s="165">
        <v>3303568.2</v>
      </c>
    </row>
    <row r="230" spans="1:16" ht="15">
      <c r="A230" s="108" t="s">
        <v>377</v>
      </c>
      <c r="B230" s="108" t="s">
        <v>378</v>
      </c>
      <c r="C230" s="108" t="s">
        <v>121</v>
      </c>
      <c r="D230" s="108" t="s">
        <v>183</v>
      </c>
      <c r="E230" s="108" t="s">
        <v>83</v>
      </c>
      <c r="F230" s="108" t="s">
        <v>115</v>
      </c>
      <c r="G230" s="108" t="s">
        <v>379</v>
      </c>
      <c r="H230" s="108" t="s">
        <v>380</v>
      </c>
      <c r="I230" s="108" t="s">
        <v>381</v>
      </c>
      <c r="J230" s="108" t="s">
        <v>85</v>
      </c>
      <c r="K230" s="108" t="s">
        <v>85</v>
      </c>
      <c r="L230" s="108">
        <v>16</v>
      </c>
      <c r="M230" s="108">
        <v>4094</v>
      </c>
      <c r="N230" s="108"/>
      <c r="O230" s="109">
        <v>5146080000</v>
      </c>
      <c r="P230" s="110">
        <f>[1]!EUROCONVERT(O230,"ITL","EUR")</f>
        <v>2657728.52</v>
      </c>
    </row>
    <row r="231" spans="1:17" s="94" customFormat="1" ht="16.5">
      <c r="A231" s="174" t="s">
        <v>382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1">
        <v>5146080000</v>
      </c>
      <c r="P231" s="178">
        <f>[1]!EUROCONVERT(O231,"ITL","EUR")</f>
        <v>2657728.52</v>
      </c>
      <c r="Q231" s="165">
        <v>2657728.52</v>
      </c>
    </row>
    <row r="232" spans="1:16" ht="15">
      <c r="A232" s="16" t="s">
        <v>385</v>
      </c>
      <c r="B232" s="16" t="s">
        <v>197</v>
      </c>
      <c r="C232" s="16" t="s">
        <v>121</v>
      </c>
      <c r="D232" s="16" t="s">
        <v>85</v>
      </c>
      <c r="E232" s="16" t="s">
        <v>252</v>
      </c>
      <c r="F232" s="16" t="s">
        <v>386</v>
      </c>
      <c r="G232" s="16" t="s">
        <v>387</v>
      </c>
      <c r="H232" s="16" t="s">
        <v>387</v>
      </c>
      <c r="I232" s="16" t="s">
        <v>85</v>
      </c>
      <c r="J232" s="17" t="s">
        <v>85</v>
      </c>
      <c r="K232" s="18" t="s">
        <v>85</v>
      </c>
      <c r="L232" s="16" t="s">
        <v>98</v>
      </c>
      <c r="M232" s="19">
        <v>1581</v>
      </c>
      <c r="N232" s="21"/>
      <c r="O232" s="36">
        <v>3400000000</v>
      </c>
      <c r="P232" s="110">
        <f>[1]!EUROCONVERT(O232,"ITL","EUR")</f>
        <v>1755953.46</v>
      </c>
    </row>
    <row r="233" spans="1:17" s="94" customFormat="1" ht="16.5">
      <c r="A233" s="97" t="s">
        <v>388</v>
      </c>
      <c r="B233" s="97"/>
      <c r="C233" s="97"/>
      <c r="D233" s="97"/>
      <c r="E233" s="97"/>
      <c r="F233" s="97"/>
      <c r="G233" s="97"/>
      <c r="H233" s="97"/>
      <c r="I233" s="97"/>
      <c r="J233" s="98"/>
      <c r="K233" s="99"/>
      <c r="L233" s="97"/>
      <c r="M233" s="100"/>
      <c r="N233" s="101"/>
      <c r="O233" s="177">
        <f>SUBTOTAL(9,O232:O232)</f>
        <v>3400000000</v>
      </c>
      <c r="P233" s="178">
        <f>[1]!EUROCONVERT(O233,"ITL","EUR")</f>
        <v>1755953.46</v>
      </c>
      <c r="Q233" s="165">
        <v>1755953.46</v>
      </c>
    </row>
    <row r="234" spans="1:16" ht="15">
      <c r="A234" s="16" t="s">
        <v>389</v>
      </c>
      <c r="B234" s="16" t="s">
        <v>390</v>
      </c>
      <c r="C234" s="16" t="s">
        <v>121</v>
      </c>
      <c r="D234" s="16" t="s">
        <v>85</v>
      </c>
      <c r="E234" s="16" t="s">
        <v>83</v>
      </c>
      <c r="F234" s="16" t="s">
        <v>75</v>
      </c>
      <c r="G234" s="16" t="s">
        <v>391</v>
      </c>
      <c r="H234" s="16" t="s">
        <v>392</v>
      </c>
      <c r="I234" s="16" t="s">
        <v>85</v>
      </c>
      <c r="J234" s="17" t="s">
        <v>85</v>
      </c>
      <c r="K234" s="18" t="s">
        <v>85</v>
      </c>
      <c r="L234" s="16" t="s">
        <v>98</v>
      </c>
      <c r="M234" s="19">
        <v>4031</v>
      </c>
      <c r="N234" s="21"/>
      <c r="O234" s="36">
        <v>3267220000</v>
      </c>
      <c r="P234" s="110">
        <f>[1]!EUROCONVERT(O234,"ITL","EUR")</f>
        <v>1687378.31</v>
      </c>
    </row>
    <row r="235" spans="1:17" s="94" customFormat="1" ht="16.5">
      <c r="A235" s="97" t="s">
        <v>393</v>
      </c>
      <c r="B235" s="97"/>
      <c r="C235" s="97"/>
      <c r="D235" s="97"/>
      <c r="E235" s="97"/>
      <c r="F235" s="97"/>
      <c r="G235" s="97"/>
      <c r="H235" s="97"/>
      <c r="I235" s="97"/>
      <c r="J235" s="98"/>
      <c r="K235" s="99"/>
      <c r="L235" s="97"/>
      <c r="M235" s="100"/>
      <c r="N235" s="101"/>
      <c r="O235" s="177">
        <f>SUBTOTAL(9,O234:O234)</f>
        <v>3267220000</v>
      </c>
      <c r="P235" s="178">
        <f>[1]!EUROCONVERT(O235,"ITL","EUR")</f>
        <v>1687378.31</v>
      </c>
      <c r="Q235" s="165">
        <v>1687378.31</v>
      </c>
    </row>
    <row r="236" spans="1:16" ht="25.5">
      <c r="A236" s="16" t="s">
        <v>396</v>
      </c>
      <c r="B236" s="16" t="s">
        <v>397</v>
      </c>
      <c r="C236" s="16" t="s">
        <v>398</v>
      </c>
      <c r="D236" s="16" t="s">
        <v>85</v>
      </c>
      <c r="E236" s="16" t="s">
        <v>83</v>
      </c>
      <c r="F236" s="16" t="s">
        <v>399</v>
      </c>
      <c r="G236" s="16" t="s">
        <v>400</v>
      </c>
      <c r="H236" s="111" t="s">
        <v>401</v>
      </c>
      <c r="I236" s="16" t="s">
        <v>822</v>
      </c>
      <c r="J236" s="17" t="s">
        <v>85</v>
      </c>
      <c r="K236" s="18" t="s">
        <v>85</v>
      </c>
      <c r="L236" s="16" t="s">
        <v>194</v>
      </c>
      <c r="M236" s="19">
        <v>3222</v>
      </c>
      <c r="N236" s="21"/>
      <c r="O236" s="36">
        <v>19966000000</v>
      </c>
      <c r="P236" s="110">
        <f>[1]!EUROCONVERT(O236,"ITL","EUR")</f>
        <v>10311578.45</v>
      </c>
    </row>
    <row r="237" spans="1:17" s="94" customFormat="1" ht="16.5">
      <c r="A237" s="97" t="s">
        <v>402</v>
      </c>
      <c r="B237" s="97"/>
      <c r="C237" s="97"/>
      <c r="D237" s="97"/>
      <c r="E237" s="97"/>
      <c r="F237" s="97"/>
      <c r="G237" s="97"/>
      <c r="H237" s="97"/>
      <c r="I237" s="97"/>
      <c r="J237" s="98"/>
      <c r="K237" s="99"/>
      <c r="L237" s="97"/>
      <c r="M237" s="100"/>
      <c r="N237" s="101"/>
      <c r="O237" s="177">
        <f>SUBTOTAL(9,O236:O236)</f>
        <v>19966000000</v>
      </c>
      <c r="P237" s="178">
        <f>[1]!EUROCONVERT(O237,"ITL","EUR")</f>
        <v>10311578.45</v>
      </c>
      <c r="Q237" s="165">
        <v>10311578.45</v>
      </c>
    </row>
    <row r="238" spans="1:16" ht="15">
      <c r="A238" s="16" t="s">
        <v>406</v>
      </c>
      <c r="B238" s="16" t="s">
        <v>197</v>
      </c>
      <c r="C238" s="16" t="s">
        <v>121</v>
      </c>
      <c r="D238" s="16" t="s">
        <v>180</v>
      </c>
      <c r="E238" s="16" t="s">
        <v>252</v>
      </c>
      <c r="F238" s="16" t="s">
        <v>115</v>
      </c>
      <c r="G238" s="16" t="s">
        <v>407</v>
      </c>
      <c r="H238" s="16" t="s">
        <v>408</v>
      </c>
      <c r="I238" s="16" t="s">
        <v>409</v>
      </c>
      <c r="J238" s="17" t="s">
        <v>85</v>
      </c>
      <c r="K238" s="18" t="s">
        <v>85</v>
      </c>
      <c r="L238" s="16" t="s">
        <v>98</v>
      </c>
      <c r="M238" s="19">
        <v>1577</v>
      </c>
      <c r="N238" s="21"/>
      <c r="O238" s="36">
        <v>433750000</v>
      </c>
      <c r="P238" s="110">
        <f>[1]!EUROCONVERT(O238,"ITL","EUR")</f>
        <v>224013.18</v>
      </c>
    </row>
    <row r="239" spans="1:16" ht="15">
      <c r="A239" s="16" t="s">
        <v>406</v>
      </c>
      <c r="B239" s="16" t="s">
        <v>410</v>
      </c>
      <c r="C239" s="16" t="s">
        <v>121</v>
      </c>
      <c r="D239" s="16" t="s">
        <v>184</v>
      </c>
      <c r="E239" s="16" t="s">
        <v>252</v>
      </c>
      <c r="F239" s="16" t="s">
        <v>115</v>
      </c>
      <c r="G239" s="16" t="s">
        <v>411</v>
      </c>
      <c r="H239" s="16" t="s">
        <v>408</v>
      </c>
      <c r="I239" s="16" t="s">
        <v>409</v>
      </c>
      <c r="J239" s="17" t="s">
        <v>85</v>
      </c>
      <c r="K239" s="18" t="s">
        <v>85</v>
      </c>
      <c r="L239" s="16" t="s">
        <v>98</v>
      </c>
      <c r="M239" s="19">
        <v>1576</v>
      </c>
      <c r="N239" s="21"/>
      <c r="O239" s="36">
        <v>3016250000</v>
      </c>
      <c r="P239" s="110">
        <f>[1]!EUROCONVERT(O239,"ITL","EUR")</f>
        <v>1557763.12</v>
      </c>
    </row>
    <row r="240" spans="1:17" s="94" customFormat="1" ht="16.5">
      <c r="A240" s="97" t="s">
        <v>412</v>
      </c>
      <c r="B240" s="97"/>
      <c r="C240" s="97"/>
      <c r="D240" s="97"/>
      <c r="E240" s="97"/>
      <c r="F240" s="97"/>
      <c r="G240" s="97"/>
      <c r="H240" s="97"/>
      <c r="I240" s="97"/>
      <c r="J240" s="98"/>
      <c r="K240" s="99"/>
      <c r="L240" s="97"/>
      <c r="M240" s="100"/>
      <c r="N240" s="101"/>
      <c r="O240" s="177">
        <f>SUBTOTAL(9,O238:O239)</f>
        <v>3450000000</v>
      </c>
      <c r="P240" s="178">
        <f>[1]!EUROCONVERT(O240,"ITL","EUR")</f>
        <v>1781776.3</v>
      </c>
      <c r="Q240" s="165">
        <v>1781776.3</v>
      </c>
    </row>
    <row r="241" spans="1:16" ht="12.75">
      <c r="A241" s="108" t="s">
        <v>1253</v>
      </c>
      <c r="B241" s="108" t="s">
        <v>1251</v>
      </c>
      <c r="C241" s="108" t="s">
        <v>1252</v>
      </c>
      <c r="D241" s="108">
        <v>2</v>
      </c>
      <c r="E241" s="16" t="s">
        <v>83</v>
      </c>
      <c r="F241" s="108" t="s">
        <v>1254</v>
      </c>
      <c r="G241" s="108" t="s">
        <v>1268</v>
      </c>
      <c r="H241" s="108" t="s">
        <v>1267</v>
      </c>
      <c r="I241" s="108"/>
      <c r="J241" s="108">
        <v>216.91</v>
      </c>
      <c r="K241" s="108"/>
      <c r="L241" s="108"/>
      <c r="M241" s="108"/>
      <c r="N241" s="108"/>
      <c r="O241" s="109"/>
      <c r="P241" s="112">
        <f>J241*100</f>
        <v>21691</v>
      </c>
    </row>
    <row r="242" spans="1:16" ht="12.75">
      <c r="A242" s="108" t="s">
        <v>1255</v>
      </c>
      <c r="B242" s="108" t="s">
        <v>1251</v>
      </c>
      <c r="C242" s="108" t="s">
        <v>1252</v>
      </c>
      <c r="D242" s="108">
        <v>3</v>
      </c>
      <c r="E242" s="16" t="s">
        <v>83</v>
      </c>
      <c r="F242" s="108" t="s">
        <v>1256</v>
      </c>
      <c r="G242" s="108" t="s">
        <v>1268</v>
      </c>
      <c r="H242" s="108" t="s">
        <v>1267</v>
      </c>
      <c r="I242" s="108"/>
      <c r="J242" s="108">
        <v>256.16</v>
      </c>
      <c r="K242" s="108"/>
      <c r="L242" s="108"/>
      <c r="M242" s="108"/>
      <c r="N242" s="108"/>
      <c r="O242" s="109"/>
      <c r="P242" s="112">
        <f aca="true" t="shared" si="0" ref="P242:P252">J242*100</f>
        <v>25616.000000000004</v>
      </c>
    </row>
    <row r="243" spans="1:16" ht="12.75">
      <c r="A243" s="108" t="s">
        <v>1257</v>
      </c>
      <c r="B243" s="108" t="s">
        <v>1251</v>
      </c>
      <c r="C243" s="108" t="s">
        <v>1252</v>
      </c>
      <c r="D243" s="108">
        <v>4</v>
      </c>
      <c r="E243" s="16" t="s">
        <v>83</v>
      </c>
      <c r="F243" s="108" t="s">
        <v>1256</v>
      </c>
      <c r="G243" s="108" t="s">
        <v>1268</v>
      </c>
      <c r="H243" s="108" t="s">
        <v>1267</v>
      </c>
      <c r="I243" s="108"/>
      <c r="J243" s="108">
        <v>14.46</v>
      </c>
      <c r="K243" s="108"/>
      <c r="L243" s="108"/>
      <c r="M243" s="108"/>
      <c r="N243" s="108"/>
      <c r="O243" s="109"/>
      <c r="P243" s="112">
        <f t="shared" si="0"/>
        <v>1446</v>
      </c>
    </row>
    <row r="244" spans="1:16" ht="12.75">
      <c r="A244" s="108" t="s">
        <v>1258</v>
      </c>
      <c r="B244" s="108" t="s">
        <v>1251</v>
      </c>
      <c r="C244" s="108" t="s">
        <v>1252</v>
      </c>
      <c r="D244" s="108">
        <v>6</v>
      </c>
      <c r="E244" s="16" t="s">
        <v>83</v>
      </c>
      <c r="F244" s="108" t="s">
        <v>1254</v>
      </c>
      <c r="G244" s="108" t="s">
        <v>1268</v>
      </c>
      <c r="H244" s="108" t="s">
        <v>1267</v>
      </c>
      <c r="I244" s="108"/>
      <c r="J244" s="108">
        <v>216.91</v>
      </c>
      <c r="K244" s="108"/>
      <c r="L244" s="108"/>
      <c r="M244" s="108"/>
      <c r="N244" s="108"/>
      <c r="O244" s="109"/>
      <c r="P244" s="112">
        <f t="shared" si="0"/>
        <v>21691</v>
      </c>
    </row>
    <row r="245" spans="1:16" ht="12.75">
      <c r="A245" s="108" t="s">
        <v>1259</v>
      </c>
      <c r="B245" s="108" t="s">
        <v>1251</v>
      </c>
      <c r="C245" s="108" t="s">
        <v>1252</v>
      </c>
      <c r="D245" s="108">
        <v>7</v>
      </c>
      <c r="E245" s="16" t="s">
        <v>83</v>
      </c>
      <c r="F245" s="108" t="s">
        <v>1260</v>
      </c>
      <c r="G245" s="108" t="s">
        <v>1268</v>
      </c>
      <c r="H245" s="108" t="s">
        <v>1267</v>
      </c>
      <c r="I245" s="108"/>
      <c r="J245" s="113">
        <v>1499.17</v>
      </c>
      <c r="K245" s="108"/>
      <c r="L245" s="108"/>
      <c r="M245" s="108"/>
      <c r="N245" s="108"/>
      <c r="O245" s="109"/>
      <c r="P245" s="112">
        <f t="shared" si="0"/>
        <v>149917</v>
      </c>
    </row>
    <row r="246" spans="1:16" ht="12.75">
      <c r="A246" s="108" t="s">
        <v>1258</v>
      </c>
      <c r="B246" s="108" t="s">
        <v>1251</v>
      </c>
      <c r="C246" s="108" t="s">
        <v>1252</v>
      </c>
      <c r="D246" s="108">
        <v>8</v>
      </c>
      <c r="E246" s="16" t="s">
        <v>83</v>
      </c>
      <c r="F246" s="108" t="s">
        <v>1256</v>
      </c>
      <c r="G246" s="108" t="s">
        <v>1268</v>
      </c>
      <c r="H246" s="108" t="s">
        <v>1267</v>
      </c>
      <c r="I246" s="108"/>
      <c r="J246" s="108">
        <v>12.39</v>
      </c>
      <c r="K246" s="108"/>
      <c r="L246" s="108"/>
      <c r="M246" s="108"/>
      <c r="N246" s="108"/>
      <c r="O246" s="109"/>
      <c r="P246" s="112">
        <f t="shared" si="0"/>
        <v>1239</v>
      </c>
    </row>
    <row r="247" spans="1:16" ht="12.75">
      <c r="A247" s="108" t="s">
        <v>1258</v>
      </c>
      <c r="B247" s="108" t="s">
        <v>1251</v>
      </c>
      <c r="C247" s="108" t="s">
        <v>1252</v>
      </c>
      <c r="D247" s="108">
        <v>9</v>
      </c>
      <c r="E247" s="16" t="s">
        <v>83</v>
      </c>
      <c r="F247" s="108" t="s">
        <v>1254</v>
      </c>
      <c r="G247" s="108" t="s">
        <v>1268</v>
      </c>
      <c r="H247" s="108" t="s">
        <v>1267</v>
      </c>
      <c r="I247" s="108"/>
      <c r="J247" s="108">
        <v>116.2</v>
      </c>
      <c r="K247" s="108"/>
      <c r="L247" s="108"/>
      <c r="M247" s="108"/>
      <c r="N247" s="108"/>
      <c r="O247" s="109"/>
      <c r="P247" s="112">
        <f t="shared" si="0"/>
        <v>11620</v>
      </c>
    </row>
    <row r="248" spans="1:16" ht="12.75">
      <c r="A248" s="108" t="s">
        <v>1261</v>
      </c>
      <c r="B248" s="108" t="s">
        <v>1251</v>
      </c>
      <c r="C248" s="108" t="s">
        <v>1252</v>
      </c>
      <c r="D248" s="108">
        <v>10</v>
      </c>
      <c r="E248" s="16" t="s">
        <v>83</v>
      </c>
      <c r="F248" s="108" t="s">
        <v>1254</v>
      </c>
      <c r="G248" s="108" t="s">
        <v>1268</v>
      </c>
      <c r="H248" s="108" t="s">
        <v>1267</v>
      </c>
      <c r="I248" s="108"/>
      <c r="J248" s="108">
        <v>135.57</v>
      </c>
      <c r="K248" s="108"/>
      <c r="L248" s="108"/>
      <c r="M248" s="108"/>
      <c r="N248" s="108"/>
      <c r="O248" s="109"/>
      <c r="P248" s="112">
        <f t="shared" si="0"/>
        <v>13557</v>
      </c>
    </row>
    <row r="249" spans="1:16" ht="12.75">
      <c r="A249" s="108" t="s">
        <v>1261</v>
      </c>
      <c r="B249" s="108" t="s">
        <v>1251</v>
      </c>
      <c r="C249" s="108" t="s">
        <v>1252</v>
      </c>
      <c r="D249" s="108">
        <v>11</v>
      </c>
      <c r="E249" s="16" t="s">
        <v>83</v>
      </c>
      <c r="F249" s="108" t="s">
        <v>1254</v>
      </c>
      <c r="G249" s="108" t="s">
        <v>1268</v>
      </c>
      <c r="H249" s="108" t="s">
        <v>1267</v>
      </c>
      <c r="I249" s="108"/>
      <c r="J249" s="108">
        <v>216.91</v>
      </c>
      <c r="K249" s="108"/>
      <c r="L249" s="108"/>
      <c r="M249" s="108"/>
      <c r="N249" s="108"/>
      <c r="O249" s="109"/>
      <c r="P249" s="112">
        <f t="shared" si="0"/>
        <v>21691</v>
      </c>
    </row>
    <row r="250" spans="1:16" ht="12.75">
      <c r="A250" s="108" t="s">
        <v>1262</v>
      </c>
      <c r="B250" s="108" t="s">
        <v>1251</v>
      </c>
      <c r="C250" s="108" t="s">
        <v>1252</v>
      </c>
      <c r="D250" s="108">
        <v>13</v>
      </c>
      <c r="E250" s="16" t="s">
        <v>83</v>
      </c>
      <c r="F250" s="108" t="s">
        <v>1254</v>
      </c>
      <c r="G250" s="108" t="s">
        <v>1268</v>
      </c>
      <c r="H250" s="108" t="s">
        <v>1267</v>
      </c>
      <c r="I250" s="108"/>
      <c r="J250" s="108">
        <v>189.8</v>
      </c>
      <c r="K250" s="108"/>
      <c r="L250" s="108"/>
      <c r="M250" s="108"/>
      <c r="N250" s="108"/>
      <c r="O250" s="109"/>
      <c r="P250" s="112">
        <f t="shared" si="0"/>
        <v>18980</v>
      </c>
    </row>
    <row r="251" spans="1:16" ht="12.75">
      <c r="A251" s="108" t="s">
        <v>1263</v>
      </c>
      <c r="B251" s="108" t="s">
        <v>1251</v>
      </c>
      <c r="C251" s="108" t="s">
        <v>1252</v>
      </c>
      <c r="D251" s="108">
        <v>14</v>
      </c>
      <c r="E251" s="16" t="s">
        <v>83</v>
      </c>
      <c r="F251" s="108" t="s">
        <v>1264</v>
      </c>
      <c r="G251" s="108" t="s">
        <v>1268</v>
      </c>
      <c r="H251" s="108" t="s">
        <v>1267</v>
      </c>
      <c r="I251" s="108"/>
      <c r="J251" s="108">
        <v>320.2</v>
      </c>
      <c r="K251" s="108"/>
      <c r="L251" s="108"/>
      <c r="M251" s="108"/>
      <c r="N251" s="108"/>
      <c r="O251" s="109"/>
      <c r="P251" s="112">
        <f t="shared" si="0"/>
        <v>32020</v>
      </c>
    </row>
    <row r="252" spans="1:16" ht="12.75">
      <c r="A252" s="108" t="s">
        <v>1265</v>
      </c>
      <c r="B252" s="108" t="s">
        <v>1251</v>
      </c>
      <c r="C252" s="108" t="s">
        <v>1252</v>
      </c>
      <c r="D252" s="108">
        <v>15</v>
      </c>
      <c r="E252" s="16" t="s">
        <v>83</v>
      </c>
      <c r="F252" s="108" t="s">
        <v>1266</v>
      </c>
      <c r="G252" s="16" t="s">
        <v>49</v>
      </c>
      <c r="H252" s="16" t="s">
        <v>50</v>
      </c>
      <c r="I252" s="16" t="s">
        <v>51</v>
      </c>
      <c r="J252" s="113">
        <v>9645.76</v>
      </c>
      <c r="K252" s="108"/>
      <c r="L252" s="108"/>
      <c r="M252" s="108"/>
      <c r="N252" s="108"/>
      <c r="O252" s="109"/>
      <c r="P252" s="112">
        <f t="shared" si="0"/>
        <v>964576</v>
      </c>
    </row>
    <row r="253" spans="1:17" s="116" customFormat="1" ht="25.5">
      <c r="A253" s="97" t="s">
        <v>253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5"/>
      <c r="P253" s="176">
        <f>SUM(P241:P252)</f>
        <v>1284044</v>
      </c>
      <c r="Q253" s="166">
        <v>1284044</v>
      </c>
    </row>
    <row r="254" spans="1:16" ht="12.75">
      <c r="A254" s="20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9"/>
      <c r="P254" s="114"/>
    </row>
    <row r="255" spans="1:16" ht="15">
      <c r="A255" t="s">
        <v>413</v>
      </c>
      <c r="B255" t="s">
        <v>197</v>
      </c>
      <c r="C255" t="s">
        <v>121</v>
      </c>
      <c r="D255" t="s">
        <v>184</v>
      </c>
      <c r="E255" t="s">
        <v>83</v>
      </c>
      <c r="F255" t="s">
        <v>414</v>
      </c>
      <c r="G255" t="s">
        <v>415</v>
      </c>
      <c r="H255" t="s">
        <v>416</v>
      </c>
      <c r="I255" t="s">
        <v>417</v>
      </c>
      <c r="L255" t="s">
        <v>98</v>
      </c>
      <c r="M255">
        <v>3926</v>
      </c>
      <c r="O255" s="23">
        <v>22831000</v>
      </c>
      <c r="P255" s="63">
        <f>[1]!EUROCONVERT(O255,"ITL","EUR")</f>
        <v>11791.23</v>
      </c>
    </row>
    <row r="256" spans="1:16" ht="15">
      <c r="A256" t="s">
        <v>413</v>
      </c>
      <c r="B256" t="s">
        <v>197</v>
      </c>
      <c r="C256" t="s">
        <v>121</v>
      </c>
      <c r="D256" t="s">
        <v>126</v>
      </c>
      <c r="E256" t="s">
        <v>83</v>
      </c>
      <c r="F256" t="s">
        <v>414</v>
      </c>
      <c r="G256" t="s">
        <v>415</v>
      </c>
      <c r="H256" t="s">
        <v>416</v>
      </c>
      <c r="I256" t="s">
        <v>417</v>
      </c>
      <c r="L256" t="s">
        <v>98</v>
      </c>
      <c r="M256">
        <v>3927</v>
      </c>
      <c r="O256" s="23">
        <v>39188400</v>
      </c>
      <c r="P256" s="63">
        <f>[1]!EUROCONVERT(O256,"ITL","EUR")</f>
        <v>20239.12</v>
      </c>
    </row>
    <row r="257" spans="1:16" ht="15">
      <c r="A257" t="s">
        <v>413</v>
      </c>
      <c r="B257" t="s">
        <v>197</v>
      </c>
      <c r="C257" t="s">
        <v>121</v>
      </c>
      <c r="D257" t="s">
        <v>188</v>
      </c>
      <c r="E257" t="s">
        <v>83</v>
      </c>
      <c r="F257" t="s">
        <v>414</v>
      </c>
      <c r="G257" t="s">
        <v>374</v>
      </c>
      <c r="H257" t="s">
        <v>416</v>
      </c>
      <c r="I257" t="s">
        <v>417</v>
      </c>
      <c r="L257" t="s">
        <v>98</v>
      </c>
      <c r="M257">
        <v>3973</v>
      </c>
      <c r="O257" s="23">
        <v>5304000</v>
      </c>
      <c r="P257" s="63">
        <f>[1]!EUROCONVERT(O257,"ITL","EUR")</f>
        <v>2739.29</v>
      </c>
    </row>
    <row r="258" spans="1:16" ht="15">
      <c r="A258" t="s">
        <v>413</v>
      </c>
      <c r="B258" t="s">
        <v>197</v>
      </c>
      <c r="C258" t="s">
        <v>121</v>
      </c>
      <c r="D258" t="s">
        <v>183</v>
      </c>
      <c r="E258" t="s">
        <v>83</v>
      </c>
      <c r="F258" t="s">
        <v>414</v>
      </c>
      <c r="G258" t="s">
        <v>415</v>
      </c>
      <c r="H258" t="s">
        <v>416</v>
      </c>
      <c r="I258" t="s">
        <v>417</v>
      </c>
      <c r="L258" t="s">
        <v>98</v>
      </c>
      <c r="M258">
        <v>3974</v>
      </c>
      <c r="O258" s="23">
        <v>72226200</v>
      </c>
      <c r="P258" s="63">
        <f>[1]!EUROCONVERT(O258,"ITL","EUR")</f>
        <v>37301.72</v>
      </c>
    </row>
    <row r="259" spans="1:16" ht="15">
      <c r="A259" t="s">
        <v>413</v>
      </c>
      <c r="B259" t="s">
        <v>418</v>
      </c>
      <c r="C259" t="s">
        <v>121</v>
      </c>
      <c r="D259" t="s">
        <v>196</v>
      </c>
      <c r="E259" t="s">
        <v>83</v>
      </c>
      <c r="F259" t="s">
        <v>88</v>
      </c>
      <c r="G259" t="s">
        <v>235</v>
      </c>
      <c r="H259" t="s">
        <v>416</v>
      </c>
      <c r="I259" t="s">
        <v>417</v>
      </c>
      <c r="L259" t="s">
        <v>98</v>
      </c>
      <c r="M259">
        <v>3928</v>
      </c>
      <c r="O259" s="23">
        <v>812800000</v>
      </c>
      <c r="P259" s="63">
        <f>[1]!EUROCONVERT(O259,"ITL","EUR")</f>
        <v>419776.17</v>
      </c>
    </row>
    <row r="260" spans="1:16" ht="15">
      <c r="A260" t="s">
        <v>413</v>
      </c>
      <c r="B260" t="s">
        <v>197</v>
      </c>
      <c r="C260" t="s">
        <v>121</v>
      </c>
      <c r="D260" t="s">
        <v>180</v>
      </c>
      <c r="E260" t="s">
        <v>83</v>
      </c>
      <c r="F260" t="s">
        <v>414</v>
      </c>
      <c r="G260" t="s">
        <v>415</v>
      </c>
      <c r="H260" t="s">
        <v>416</v>
      </c>
      <c r="I260" t="s">
        <v>417</v>
      </c>
      <c r="L260" t="s">
        <v>98</v>
      </c>
      <c r="M260">
        <v>3925</v>
      </c>
      <c r="O260" s="23">
        <v>12512000</v>
      </c>
      <c r="P260" s="63">
        <f>[1]!EUROCONVERT(O260,"ITL","EUR")</f>
        <v>6461.91</v>
      </c>
    </row>
    <row r="261" spans="1:16" ht="15">
      <c r="A261" s="27" t="s">
        <v>419</v>
      </c>
      <c r="P261" s="63">
        <f>[1]!EUROCONVERT(O261,"ITL","EUR")</f>
        <v>0</v>
      </c>
    </row>
    <row r="262" spans="1:16" ht="15">
      <c r="A262" t="s">
        <v>420</v>
      </c>
      <c r="B262" t="s">
        <v>197</v>
      </c>
      <c r="C262" t="s">
        <v>121</v>
      </c>
      <c r="D262" t="s">
        <v>188</v>
      </c>
      <c r="E262" t="s">
        <v>83</v>
      </c>
      <c r="F262" t="s">
        <v>373</v>
      </c>
      <c r="G262" t="s">
        <v>421</v>
      </c>
      <c r="H262" t="s">
        <v>422</v>
      </c>
      <c r="I262" t="s">
        <v>423</v>
      </c>
      <c r="L262" t="s">
        <v>98</v>
      </c>
      <c r="M262">
        <v>3934</v>
      </c>
      <c r="O262" s="23">
        <v>198340000</v>
      </c>
      <c r="P262" s="63">
        <f>[1]!EUROCONVERT(O262,"ITL","EUR")</f>
        <v>102434.06</v>
      </c>
    </row>
    <row r="263" spans="1:16" ht="15">
      <c r="A263" t="s">
        <v>420</v>
      </c>
      <c r="B263" t="s">
        <v>197</v>
      </c>
      <c r="C263" t="s">
        <v>121</v>
      </c>
      <c r="D263" t="s">
        <v>196</v>
      </c>
      <c r="E263" t="s">
        <v>83</v>
      </c>
      <c r="F263" t="s">
        <v>373</v>
      </c>
      <c r="G263" t="s">
        <v>424</v>
      </c>
      <c r="H263" t="s">
        <v>422</v>
      </c>
      <c r="I263" t="s">
        <v>423</v>
      </c>
      <c r="L263" t="s">
        <v>98</v>
      </c>
      <c r="M263">
        <v>3933</v>
      </c>
      <c r="O263" s="23">
        <v>44000000</v>
      </c>
      <c r="P263" s="63">
        <f>[1]!EUROCONVERT(O263,"ITL","EUR")</f>
        <v>22724.1</v>
      </c>
    </row>
    <row r="264" spans="1:16" ht="15">
      <c r="A264" t="s">
        <v>420</v>
      </c>
      <c r="B264" t="s">
        <v>197</v>
      </c>
      <c r="C264" t="s">
        <v>121</v>
      </c>
      <c r="D264" t="s">
        <v>184</v>
      </c>
      <c r="E264" t="s">
        <v>83</v>
      </c>
      <c r="F264" t="s">
        <v>414</v>
      </c>
      <c r="G264" t="s">
        <v>425</v>
      </c>
      <c r="H264" t="s">
        <v>422</v>
      </c>
      <c r="I264" t="s">
        <v>423</v>
      </c>
      <c r="L264" t="s">
        <v>98</v>
      </c>
      <c r="M264">
        <v>3932</v>
      </c>
      <c r="O264" s="23">
        <v>36261000</v>
      </c>
      <c r="P264" s="63">
        <f>[1]!EUROCONVERT(O264,"ITL","EUR")</f>
        <v>18727.24</v>
      </c>
    </row>
    <row r="265" spans="1:16" ht="15">
      <c r="A265" t="s">
        <v>420</v>
      </c>
      <c r="B265" t="s">
        <v>197</v>
      </c>
      <c r="C265" t="s">
        <v>121</v>
      </c>
      <c r="D265" t="s">
        <v>180</v>
      </c>
      <c r="E265" t="s">
        <v>83</v>
      </c>
      <c r="F265" t="s">
        <v>414</v>
      </c>
      <c r="G265" t="s">
        <v>425</v>
      </c>
      <c r="H265" t="s">
        <v>422</v>
      </c>
      <c r="I265" t="s">
        <v>423</v>
      </c>
      <c r="L265" t="s">
        <v>98</v>
      </c>
      <c r="M265">
        <v>3931</v>
      </c>
      <c r="O265" s="23">
        <v>26588000</v>
      </c>
      <c r="P265" s="63">
        <f>[1]!EUROCONVERT(O265,"ITL","EUR")</f>
        <v>13731.56</v>
      </c>
    </row>
    <row r="266" spans="1:16" ht="15">
      <c r="A266" t="s">
        <v>420</v>
      </c>
      <c r="B266" t="s">
        <v>197</v>
      </c>
      <c r="C266" t="s">
        <v>121</v>
      </c>
      <c r="D266" t="s">
        <v>183</v>
      </c>
      <c r="E266" t="s">
        <v>83</v>
      </c>
      <c r="F266" t="s">
        <v>414</v>
      </c>
      <c r="G266" t="s">
        <v>425</v>
      </c>
      <c r="H266" t="s">
        <v>422</v>
      </c>
      <c r="I266" t="s">
        <v>423</v>
      </c>
      <c r="L266" t="s">
        <v>98</v>
      </c>
      <c r="M266">
        <v>3930</v>
      </c>
      <c r="O266" s="23">
        <v>29546000</v>
      </c>
      <c r="P266" s="63">
        <f>[1]!EUROCONVERT(O266,"ITL","EUR")</f>
        <v>15259.24</v>
      </c>
    </row>
    <row r="267" spans="1:16" ht="16.5">
      <c r="A267" s="27" t="s">
        <v>426</v>
      </c>
      <c r="P267" s="83"/>
    </row>
    <row r="268" spans="1:16" ht="15">
      <c r="A268" s="27"/>
      <c r="I268" t="s">
        <v>51</v>
      </c>
      <c r="O268" s="23">
        <v>10000000000</v>
      </c>
      <c r="P268" s="63">
        <f>[1]!EUROCONVERT(O268,"ITL","EUR")</f>
        <v>5164568.99</v>
      </c>
    </row>
    <row r="269" spans="1:17" s="116" customFormat="1" ht="12.75">
      <c r="A269" s="116" t="s">
        <v>821</v>
      </c>
      <c r="O269" s="117"/>
      <c r="P269" s="173">
        <f>SUM(P255:P268)</f>
        <v>5835754.63</v>
      </c>
      <c r="Q269" s="166">
        <v>5835754.63</v>
      </c>
    </row>
    <row r="271" spans="1:16" ht="12.75">
      <c r="A271" s="8" t="s">
        <v>1278</v>
      </c>
      <c r="B271" s="8" t="s">
        <v>1277</v>
      </c>
      <c r="C271" s="8">
        <v>2183</v>
      </c>
      <c r="D271" s="8">
        <v>1</v>
      </c>
      <c r="F271" s="8" t="s">
        <v>1279</v>
      </c>
      <c r="H271" s="8" t="s">
        <v>13</v>
      </c>
      <c r="I271" s="8" t="s">
        <v>8</v>
      </c>
      <c r="K271" s="11"/>
      <c r="L271" s="67">
        <v>1772.48</v>
      </c>
      <c r="M271" s="12"/>
      <c r="N271" s="13"/>
      <c r="O271" s="14"/>
      <c r="P271" s="44">
        <f aca="true" t="shared" si="1" ref="P271:P282">L271*100</f>
        <v>177248</v>
      </c>
    </row>
    <row r="272" spans="1:16" ht="12.75">
      <c r="A272" s="8" t="s">
        <v>1280</v>
      </c>
      <c r="B272" s="8" t="s">
        <v>1277</v>
      </c>
      <c r="C272" s="8">
        <v>2183</v>
      </c>
      <c r="D272" s="8">
        <v>4</v>
      </c>
      <c r="F272" s="8" t="s">
        <v>1281</v>
      </c>
      <c r="H272" s="8" t="s">
        <v>9</v>
      </c>
      <c r="I272" s="8" t="s">
        <v>8</v>
      </c>
      <c r="K272" s="11"/>
      <c r="L272" s="67">
        <v>8929.54</v>
      </c>
      <c r="M272" s="12"/>
      <c r="N272" s="13"/>
      <c r="O272" s="14"/>
      <c r="P272" s="44">
        <f t="shared" si="1"/>
        <v>892954.0000000001</v>
      </c>
    </row>
    <row r="273" spans="1:16" ht="12.75">
      <c r="A273" s="8" t="s">
        <v>1280</v>
      </c>
      <c r="B273" s="8" t="s">
        <v>1277</v>
      </c>
      <c r="C273" s="8">
        <v>2183</v>
      </c>
      <c r="D273" s="8">
        <v>5</v>
      </c>
      <c r="F273" s="8" t="s">
        <v>1279</v>
      </c>
      <c r="G273" s="8"/>
      <c r="H273" t="s">
        <v>11</v>
      </c>
      <c r="I273" s="8" t="s">
        <v>8</v>
      </c>
      <c r="J273" s="10"/>
      <c r="L273" s="67">
        <v>2549.64</v>
      </c>
      <c r="M273" s="12"/>
      <c r="N273" s="13"/>
      <c r="O273" s="14"/>
      <c r="P273" s="44">
        <f t="shared" si="1"/>
        <v>254964</v>
      </c>
    </row>
    <row r="274" spans="1:16" ht="12.75">
      <c r="A274" s="8" t="s">
        <v>1282</v>
      </c>
      <c r="B274" s="8" t="s">
        <v>1277</v>
      </c>
      <c r="C274" s="8">
        <v>2183</v>
      </c>
      <c r="D274" s="8">
        <v>6</v>
      </c>
      <c r="F274" s="8" t="s">
        <v>1279</v>
      </c>
      <c r="G274" s="8"/>
      <c r="H274" s="8" t="s">
        <v>13</v>
      </c>
      <c r="I274" s="8" t="s">
        <v>8</v>
      </c>
      <c r="J274" s="10"/>
      <c r="L274" s="67">
        <v>1274.82</v>
      </c>
      <c r="M274" s="12"/>
      <c r="N274" s="13"/>
      <c r="O274" s="14"/>
      <c r="P274" s="44">
        <f t="shared" si="1"/>
        <v>127482</v>
      </c>
    </row>
    <row r="275" spans="1:16" ht="12.75">
      <c r="A275" s="8" t="s">
        <v>1283</v>
      </c>
      <c r="B275" s="8" t="s">
        <v>1277</v>
      </c>
      <c r="C275" s="8">
        <v>2183</v>
      </c>
      <c r="D275" s="8">
        <v>7</v>
      </c>
      <c r="F275" s="8" t="s">
        <v>1279</v>
      </c>
      <c r="G275" s="8"/>
      <c r="H275" s="8" t="s">
        <v>13</v>
      </c>
      <c r="I275" s="8" t="s">
        <v>8</v>
      </c>
      <c r="J275" s="10"/>
      <c r="L275" s="67">
        <v>787.39</v>
      </c>
      <c r="M275" s="12"/>
      <c r="N275" s="13"/>
      <c r="O275" s="14"/>
      <c r="P275" s="44">
        <f t="shared" si="1"/>
        <v>78739</v>
      </c>
    </row>
    <row r="276" spans="1:16" ht="12.75">
      <c r="A276" s="8" t="s">
        <v>0</v>
      </c>
      <c r="B276" s="8" t="s">
        <v>1277</v>
      </c>
      <c r="C276" s="8">
        <v>2183</v>
      </c>
      <c r="D276" s="8">
        <v>8</v>
      </c>
      <c r="F276" s="8" t="s">
        <v>1279</v>
      </c>
      <c r="G276" s="8"/>
      <c r="H276" s="8" t="s">
        <v>13</v>
      </c>
      <c r="I276" s="8" t="s">
        <v>8</v>
      </c>
      <c r="J276" s="10"/>
      <c r="L276" s="67">
        <v>1450.21</v>
      </c>
      <c r="M276" s="12"/>
      <c r="N276" s="13"/>
      <c r="O276" s="14"/>
      <c r="P276" s="44">
        <f t="shared" si="1"/>
        <v>145021</v>
      </c>
    </row>
    <row r="277" spans="1:16" ht="12.75">
      <c r="A277" s="8" t="s">
        <v>1280</v>
      </c>
      <c r="B277" s="8" t="s">
        <v>1277</v>
      </c>
      <c r="C277" s="8">
        <v>2183</v>
      </c>
      <c r="D277" s="8">
        <v>9</v>
      </c>
      <c r="F277" s="8" t="s">
        <v>1279</v>
      </c>
      <c r="G277" s="8"/>
      <c r="H277" t="s">
        <v>12</v>
      </c>
      <c r="I277" s="8" t="s">
        <v>8</v>
      </c>
      <c r="J277" s="10"/>
      <c r="L277" s="67">
        <v>999.03</v>
      </c>
      <c r="M277" s="12"/>
      <c r="N277" s="13"/>
      <c r="O277" s="14"/>
      <c r="P277" s="44">
        <f t="shared" si="1"/>
        <v>99903</v>
      </c>
    </row>
    <row r="278" spans="1:16" ht="12.75">
      <c r="A278" s="8" t="s">
        <v>1</v>
      </c>
      <c r="B278" s="8" t="s">
        <v>1277</v>
      </c>
      <c r="C278" s="8">
        <v>2183</v>
      </c>
      <c r="D278" s="8">
        <v>10</v>
      </c>
      <c r="F278" s="8" t="s">
        <v>1279</v>
      </c>
      <c r="G278" s="8"/>
      <c r="H278" s="8" t="s">
        <v>13</v>
      </c>
      <c r="I278" s="8" t="s">
        <v>8</v>
      </c>
      <c r="J278" s="10"/>
      <c r="L278" s="67">
        <v>966.81</v>
      </c>
      <c r="M278" s="12"/>
      <c r="N278" s="13"/>
      <c r="O278" s="14"/>
      <c r="P278" s="44">
        <f t="shared" si="1"/>
        <v>96681</v>
      </c>
    </row>
    <row r="279" spans="1:16" ht="12.75">
      <c r="A279" t="s">
        <v>2</v>
      </c>
      <c r="B279" t="s">
        <v>1277</v>
      </c>
      <c r="C279">
        <v>2183</v>
      </c>
      <c r="D279">
        <v>11</v>
      </c>
      <c r="F279" t="s">
        <v>1279</v>
      </c>
      <c r="H279" s="8" t="s">
        <v>13</v>
      </c>
      <c r="I279" s="8" t="s">
        <v>8</v>
      </c>
      <c r="L279" s="44">
        <v>599.92</v>
      </c>
      <c r="P279" s="44">
        <f t="shared" si="1"/>
        <v>59991.99999999999</v>
      </c>
    </row>
    <row r="280" spans="1:16" ht="12.75">
      <c r="A280" t="s">
        <v>3</v>
      </c>
      <c r="B280" t="s">
        <v>1277</v>
      </c>
      <c r="C280">
        <v>2183</v>
      </c>
      <c r="D280">
        <v>12</v>
      </c>
      <c r="F280" t="s">
        <v>4</v>
      </c>
      <c r="H280" t="s">
        <v>10</v>
      </c>
      <c r="I280" s="8" t="s">
        <v>8</v>
      </c>
      <c r="L280" s="44">
        <v>273</v>
      </c>
      <c r="P280" s="44">
        <f t="shared" si="1"/>
        <v>27300</v>
      </c>
    </row>
    <row r="281" spans="1:16" ht="12.75">
      <c r="A281" t="s">
        <v>5</v>
      </c>
      <c r="B281" t="s">
        <v>1277</v>
      </c>
      <c r="C281">
        <v>2183</v>
      </c>
      <c r="D281">
        <v>13</v>
      </c>
      <c r="F281" t="s">
        <v>6</v>
      </c>
      <c r="H281" t="s">
        <v>654</v>
      </c>
      <c r="I281" s="8" t="s">
        <v>8</v>
      </c>
      <c r="L281" s="44">
        <v>76566.18</v>
      </c>
      <c r="P281" s="44">
        <f t="shared" si="1"/>
        <v>7656617.999999999</v>
      </c>
    </row>
    <row r="282" spans="1:16" ht="12.75">
      <c r="A282" t="s">
        <v>7</v>
      </c>
      <c r="B282" t="s">
        <v>1277</v>
      </c>
      <c r="C282">
        <v>2183</v>
      </c>
      <c r="D282">
        <v>14</v>
      </c>
      <c r="F282" t="s">
        <v>1279</v>
      </c>
      <c r="H282" s="8" t="s">
        <v>13</v>
      </c>
      <c r="I282" s="8" t="s">
        <v>8</v>
      </c>
      <c r="L282" s="44">
        <v>3936.95</v>
      </c>
      <c r="P282" s="44">
        <f t="shared" si="1"/>
        <v>393695</v>
      </c>
    </row>
    <row r="283" spans="1:17" s="116" customFormat="1" ht="12.75">
      <c r="A283" s="103" t="s">
        <v>441</v>
      </c>
      <c r="L283" s="173"/>
      <c r="O283" s="117"/>
      <c r="P283" s="166">
        <f>SUM(P271:P282)</f>
        <v>10010597</v>
      </c>
      <c r="Q283" s="166">
        <v>10010597</v>
      </c>
    </row>
    <row r="285" spans="1:16" ht="12.75">
      <c r="A285" s="8" t="s">
        <v>1271</v>
      </c>
      <c r="B285" s="8" t="s">
        <v>1269</v>
      </c>
      <c r="C285" s="8" t="s">
        <v>1270</v>
      </c>
      <c r="E285" s="8" t="s">
        <v>436</v>
      </c>
      <c r="F285" s="8" t="s">
        <v>1272</v>
      </c>
      <c r="G285" s="10"/>
      <c r="H285" s="11"/>
      <c r="I285" s="8" t="s">
        <v>825</v>
      </c>
      <c r="L285" s="66">
        <v>8506.05</v>
      </c>
      <c r="M285" s="12"/>
      <c r="N285" s="13"/>
      <c r="O285" s="14"/>
      <c r="P285" s="44">
        <f>L285*100</f>
        <v>850604.9999999999</v>
      </c>
    </row>
    <row r="286" spans="1:16" ht="12.75">
      <c r="A286" s="8" t="s">
        <v>1274</v>
      </c>
      <c r="B286" s="8" t="s">
        <v>1269</v>
      </c>
      <c r="C286" s="8" t="s">
        <v>1273</v>
      </c>
      <c r="D286" s="8">
        <v>1</v>
      </c>
      <c r="E286" s="8" t="s">
        <v>436</v>
      </c>
      <c r="F286" s="8" t="s">
        <v>1272</v>
      </c>
      <c r="H286" s="8"/>
      <c r="I286" s="8" t="s">
        <v>825</v>
      </c>
      <c r="K286" s="11"/>
      <c r="L286" s="67">
        <v>7213.41</v>
      </c>
      <c r="M286" s="12"/>
      <c r="N286" s="13"/>
      <c r="O286" s="14"/>
      <c r="P286" s="44">
        <f>L286*100</f>
        <v>721341</v>
      </c>
    </row>
    <row r="287" spans="1:16" ht="12.75">
      <c r="A287" s="8" t="s">
        <v>1275</v>
      </c>
      <c r="B287" s="8" t="s">
        <v>1269</v>
      </c>
      <c r="C287" s="8" t="s">
        <v>1273</v>
      </c>
      <c r="D287" s="8">
        <v>2</v>
      </c>
      <c r="E287" s="8" t="s">
        <v>436</v>
      </c>
      <c r="F287" s="8" t="s">
        <v>1264</v>
      </c>
      <c r="H287" s="8"/>
      <c r="I287" s="8" t="s">
        <v>825</v>
      </c>
      <c r="K287" s="11"/>
      <c r="L287" s="67">
        <v>198.84</v>
      </c>
      <c r="M287" s="12"/>
      <c r="N287" s="13"/>
      <c r="O287" s="14"/>
      <c r="P287" s="44">
        <f>L287*100</f>
        <v>19884</v>
      </c>
    </row>
    <row r="288" spans="1:16" ht="12.75">
      <c r="A288" s="8" t="s">
        <v>1275</v>
      </c>
      <c r="B288" s="8" t="s">
        <v>1269</v>
      </c>
      <c r="C288" s="8" t="s">
        <v>1273</v>
      </c>
      <c r="D288" s="8">
        <v>3</v>
      </c>
      <c r="E288" s="8" t="s">
        <v>436</v>
      </c>
      <c r="F288" s="8" t="s">
        <v>1254</v>
      </c>
      <c r="H288" s="8"/>
      <c r="I288" s="8" t="s">
        <v>825</v>
      </c>
      <c r="L288" s="67">
        <v>216.91</v>
      </c>
      <c r="M288" s="12"/>
      <c r="N288" s="13"/>
      <c r="O288" s="14"/>
      <c r="P288" s="44">
        <f>L288*100</f>
        <v>21691</v>
      </c>
    </row>
    <row r="289" spans="1:16" ht="12.75">
      <c r="A289" s="8" t="s">
        <v>1275</v>
      </c>
      <c r="B289" s="8" t="s">
        <v>1269</v>
      </c>
      <c r="C289" s="8" t="s">
        <v>1273</v>
      </c>
      <c r="D289" s="8">
        <v>4</v>
      </c>
      <c r="E289" s="8" t="s">
        <v>436</v>
      </c>
      <c r="F289" s="8" t="s">
        <v>1256</v>
      </c>
      <c r="H289" s="8"/>
      <c r="I289" s="8" t="s">
        <v>825</v>
      </c>
      <c r="L289" s="67">
        <v>54.95</v>
      </c>
      <c r="M289" s="12"/>
      <c r="N289" s="13"/>
      <c r="O289" s="14"/>
      <c r="P289" s="44">
        <f>L289*100</f>
        <v>5495</v>
      </c>
    </row>
    <row r="290" spans="1:17" s="116" customFormat="1" ht="25.5">
      <c r="A290" s="103" t="s">
        <v>1276</v>
      </c>
      <c r="B290" s="103"/>
      <c r="C290" s="103"/>
      <c r="D290" s="103"/>
      <c r="E290" s="103"/>
      <c r="F290" s="103"/>
      <c r="G290" s="103"/>
      <c r="H290" s="103"/>
      <c r="I290" s="103"/>
      <c r="J290" s="104"/>
      <c r="K290" s="105"/>
      <c r="L290" s="103"/>
      <c r="M290" s="106"/>
      <c r="N290" s="107"/>
      <c r="O290" s="172"/>
      <c r="P290" s="166">
        <f>SUM(P285:P289)</f>
        <v>1619016</v>
      </c>
      <c r="Q290" s="166">
        <v>1619016</v>
      </c>
    </row>
    <row r="292" spans="1:20" s="15" customFormat="1" ht="102">
      <c r="A292" s="1" t="s">
        <v>113</v>
      </c>
      <c r="B292" s="1" t="s">
        <v>65</v>
      </c>
      <c r="C292" s="2" t="s">
        <v>114</v>
      </c>
      <c r="D292" s="1"/>
      <c r="E292" s="1" t="s">
        <v>83</v>
      </c>
      <c r="F292" s="1" t="s">
        <v>115</v>
      </c>
      <c r="G292" s="1" t="s">
        <v>116</v>
      </c>
      <c r="H292" s="1" t="s">
        <v>117</v>
      </c>
      <c r="I292" s="4" t="s">
        <v>118</v>
      </c>
      <c r="J292" s="1"/>
      <c r="K292" s="3"/>
      <c r="L292" s="1"/>
      <c r="M292" s="1"/>
      <c r="N292" s="1"/>
      <c r="O292" s="1"/>
      <c r="P292" s="5">
        <v>1400000</v>
      </c>
      <c r="Q292" s="214"/>
      <c r="S292" s="5"/>
      <c r="T292" s="5"/>
    </row>
    <row r="293" spans="1:17" s="94" customFormat="1" ht="12.75">
      <c r="A293" s="170" t="s">
        <v>826</v>
      </c>
      <c r="O293" s="95"/>
      <c r="P293" s="171">
        <f>SUM(P292)</f>
        <v>1400000</v>
      </c>
      <c r="Q293" s="165">
        <v>1400000</v>
      </c>
    </row>
    <row r="294" spans="1:17" ht="12.75">
      <c r="A294" s="16" t="s">
        <v>616</v>
      </c>
      <c r="Q294" s="226">
        <f>COUNT(Q2:Q293)</f>
        <v>77</v>
      </c>
    </row>
    <row r="295" spans="1:17" s="116" customFormat="1" ht="12.75">
      <c r="A295" s="116" t="s">
        <v>608</v>
      </c>
      <c r="O295" s="117"/>
      <c r="Q295" s="166">
        <f>SUM(Q2:Q293)</f>
        <v>216830360.43000007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Q160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1.00390625" style="75" customWidth="1"/>
    <col min="2" max="2" width="6.28125" style="0" customWidth="1"/>
    <col min="3" max="3" width="12.140625" style="0" customWidth="1"/>
    <col min="4" max="4" width="4.28125" style="0" customWidth="1"/>
    <col min="5" max="5" width="13.8515625" style="0" customWidth="1"/>
    <col min="6" max="6" width="5.57421875" style="0" customWidth="1"/>
    <col min="7" max="7" width="29.7109375" style="0" customWidth="1"/>
    <col min="8" max="8" width="52.140625" style="216" customWidth="1"/>
    <col min="9" max="9" width="5.57421875" style="0" hidden="1" customWidth="1"/>
    <col min="10" max="10" width="5.7109375" style="0" hidden="1" customWidth="1"/>
    <col min="11" max="11" width="3.28125" style="0" hidden="1" customWidth="1"/>
    <col min="12" max="12" width="13.57421875" style="0" hidden="1" customWidth="1"/>
    <col min="13" max="14" width="0" style="0" hidden="1" customWidth="1"/>
    <col min="15" max="15" width="18.8515625" style="0" customWidth="1"/>
    <col min="16" max="16" width="18.140625" style="44" customWidth="1"/>
    <col min="17" max="17" width="18.28125" style="44" customWidth="1"/>
  </cols>
  <sheetData>
    <row r="1" spans="1:17" ht="12.75">
      <c r="A1" s="218" t="s">
        <v>52</v>
      </c>
      <c r="B1" s="219" t="s">
        <v>53</v>
      </c>
      <c r="C1" s="219" t="s">
        <v>383</v>
      </c>
      <c r="D1" s="219" t="s">
        <v>1104</v>
      </c>
      <c r="E1" s="219" t="s">
        <v>55</v>
      </c>
      <c r="F1" s="219" t="s">
        <v>1105</v>
      </c>
      <c r="G1" s="219" t="s">
        <v>58</v>
      </c>
      <c r="H1" s="219" t="s">
        <v>59</v>
      </c>
      <c r="I1" s="219" t="s">
        <v>60</v>
      </c>
      <c r="J1" s="219" t="s">
        <v>61</v>
      </c>
      <c r="K1" s="219" t="s">
        <v>62</v>
      </c>
      <c r="L1" s="219" t="s">
        <v>63</v>
      </c>
      <c r="M1" s="219"/>
      <c r="N1" s="219"/>
      <c r="O1" s="219" t="s">
        <v>384</v>
      </c>
      <c r="P1" s="220"/>
      <c r="Q1" s="221" t="s">
        <v>568</v>
      </c>
    </row>
    <row r="2" spans="1:16" ht="25.5">
      <c r="A2" s="47" t="s">
        <v>15</v>
      </c>
      <c r="B2" s="47" t="s">
        <v>14</v>
      </c>
      <c r="C2" s="47">
        <v>2973</v>
      </c>
      <c r="D2" s="47">
        <v>1</v>
      </c>
      <c r="E2" s="47" t="s">
        <v>83</v>
      </c>
      <c r="F2" s="47" t="s">
        <v>16</v>
      </c>
      <c r="G2" s="47" t="s">
        <v>1106</v>
      </c>
      <c r="H2" s="47"/>
      <c r="I2" s="48"/>
      <c r="K2" s="47"/>
      <c r="L2" s="68">
        <v>41833.01</v>
      </c>
      <c r="P2" s="44">
        <f aca="true" t="shared" si="0" ref="P2:P7">L2*100</f>
        <v>4183301</v>
      </c>
    </row>
    <row r="3" spans="1:16" ht="25.5">
      <c r="A3" s="47" t="s">
        <v>17</v>
      </c>
      <c r="B3" s="47" t="s">
        <v>14</v>
      </c>
      <c r="C3" s="47">
        <v>2973</v>
      </c>
      <c r="D3" s="47">
        <v>2</v>
      </c>
      <c r="E3" s="47" t="s">
        <v>83</v>
      </c>
      <c r="F3" s="47" t="s">
        <v>16</v>
      </c>
      <c r="G3" s="47" t="s">
        <v>1106</v>
      </c>
      <c r="H3" s="48"/>
      <c r="I3" s="49"/>
      <c r="L3" s="69">
        <v>433.82</v>
      </c>
      <c r="P3" s="44">
        <f t="shared" si="0"/>
        <v>43382</v>
      </c>
    </row>
    <row r="4" spans="1:16" ht="25.5">
      <c r="A4" s="47" t="s">
        <v>18</v>
      </c>
      <c r="B4" s="47" t="s">
        <v>14</v>
      </c>
      <c r="C4" s="47">
        <v>2973</v>
      </c>
      <c r="D4" s="47">
        <v>3</v>
      </c>
      <c r="E4" s="47" t="s">
        <v>83</v>
      </c>
      <c r="F4" s="47" t="s">
        <v>1279</v>
      </c>
      <c r="G4" s="47" t="s">
        <v>1106</v>
      </c>
      <c r="H4" s="48"/>
      <c r="I4" s="49"/>
      <c r="L4" s="69">
        <v>1116.58</v>
      </c>
      <c r="P4" s="44">
        <f t="shared" si="0"/>
        <v>111658</v>
      </c>
    </row>
    <row r="5" spans="1:16" ht="25.5">
      <c r="A5" s="47" t="s">
        <v>19</v>
      </c>
      <c r="B5" s="47" t="s">
        <v>14</v>
      </c>
      <c r="C5" s="47">
        <v>2973</v>
      </c>
      <c r="D5" s="47">
        <v>4</v>
      </c>
      <c r="E5" s="47" t="s">
        <v>83</v>
      </c>
      <c r="F5" s="47" t="s">
        <v>20</v>
      </c>
      <c r="G5" s="47" t="s">
        <v>1106</v>
      </c>
      <c r="H5" s="48"/>
      <c r="I5" s="49"/>
      <c r="L5" s="69">
        <v>423.49</v>
      </c>
      <c r="P5" s="44">
        <f t="shared" si="0"/>
        <v>42349</v>
      </c>
    </row>
    <row r="6" spans="1:16" ht="25.5">
      <c r="A6" s="47" t="s">
        <v>17</v>
      </c>
      <c r="B6" s="47" t="s">
        <v>14</v>
      </c>
      <c r="C6" s="47">
        <v>2973</v>
      </c>
      <c r="D6" s="47">
        <v>5</v>
      </c>
      <c r="E6" s="47" t="s">
        <v>83</v>
      </c>
      <c r="F6" s="47" t="s">
        <v>16</v>
      </c>
      <c r="G6" s="47" t="s">
        <v>1106</v>
      </c>
      <c r="H6" s="48"/>
      <c r="I6" s="49"/>
      <c r="L6" s="69">
        <v>322.27</v>
      </c>
      <c r="P6" s="44">
        <f t="shared" si="0"/>
        <v>32227</v>
      </c>
    </row>
    <row r="7" spans="1:16" ht="25.5">
      <c r="A7" s="47" t="s">
        <v>17</v>
      </c>
      <c r="B7" s="47" t="s">
        <v>14</v>
      </c>
      <c r="C7" s="47">
        <v>2973</v>
      </c>
      <c r="D7" s="47">
        <v>6</v>
      </c>
      <c r="E7" s="47" t="s">
        <v>83</v>
      </c>
      <c r="F7" s="47" t="s">
        <v>4</v>
      </c>
      <c r="G7" s="47" t="s">
        <v>1106</v>
      </c>
      <c r="H7" s="48"/>
      <c r="I7" s="49"/>
      <c r="L7" s="69">
        <v>162.8</v>
      </c>
      <c r="P7" s="44">
        <f t="shared" si="0"/>
        <v>16280.000000000002</v>
      </c>
    </row>
    <row r="8" spans="1:17" s="116" customFormat="1" ht="12.75">
      <c r="A8" s="187" t="s">
        <v>21</v>
      </c>
      <c r="B8" s="187"/>
      <c r="C8" s="187"/>
      <c r="D8" s="187"/>
      <c r="E8" s="187"/>
      <c r="F8" s="187"/>
      <c r="H8" s="188"/>
      <c r="I8" s="189"/>
      <c r="L8" s="190"/>
      <c r="P8" s="166">
        <f>SUM(P2:P7)</f>
        <v>4429197</v>
      </c>
      <c r="Q8" s="166">
        <v>4429197</v>
      </c>
    </row>
    <row r="9" spans="1:16" ht="25.5">
      <c r="A9" s="47" t="s">
        <v>23</v>
      </c>
      <c r="B9" s="47" t="s">
        <v>22</v>
      </c>
      <c r="C9" s="47">
        <v>5740</v>
      </c>
      <c r="D9" s="47">
        <v>1</v>
      </c>
      <c r="E9" s="47" t="s">
        <v>83</v>
      </c>
      <c r="F9" s="47" t="s">
        <v>16</v>
      </c>
      <c r="G9" s="47" t="s">
        <v>32</v>
      </c>
      <c r="H9" s="47" t="s">
        <v>1107</v>
      </c>
      <c r="I9" s="48"/>
      <c r="K9" s="47"/>
      <c r="L9" s="68">
        <v>44776.81</v>
      </c>
      <c r="P9" s="44">
        <f aca="true" t="shared" si="1" ref="P9:P15">L9*100</f>
        <v>4477681</v>
      </c>
    </row>
    <row r="10" spans="1:16" ht="12.75">
      <c r="A10" s="47" t="s">
        <v>24</v>
      </c>
      <c r="B10" s="47" t="s">
        <v>22</v>
      </c>
      <c r="C10" s="47">
        <v>5740</v>
      </c>
      <c r="D10" s="47">
        <v>2</v>
      </c>
      <c r="E10" s="47" t="s">
        <v>83</v>
      </c>
      <c r="F10" s="47" t="s">
        <v>20</v>
      </c>
      <c r="G10" s="47" t="s">
        <v>29</v>
      </c>
      <c r="H10" s="47" t="s">
        <v>1107</v>
      </c>
      <c r="I10" s="49"/>
      <c r="L10" s="69">
        <v>495.8</v>
      </c>
      <c r="P10" s="44">
        <f t="shared" si="1"/>
        <v>49580</v>
      </c>
    </row>
    <row r="11" spans="1:16" ht="25.5">
      <c r="A11" s="47" t="s">
        <v>25</v>
      </c>
      <c r="B11" s="47" t="s">
        <v>22</v>
      </c>
      <c r="C11" s="47">
        <v>5740</v>
      </c>
      <c r="D11" s="47">
        <v>3</v>
      </c>
      <c r="E11" s="47" t="s">
        <v>83</v>
      </c>
      <c r="F11" s="47" t="s">
        <v>1279</v>
      </c>
      <c r="G11" s="47" t="s">
        <v>30</v>
      </c>
      <c r="H11" s="47" t="s">
        <v>1107</v>
      </c>
      <c r="I11" s="49"/>
      <c r="L11" s="69">
        <v>595.27</v>
      </c>
      <c r="P11" s="44">
        <f t="shared" si="1"/>
        <v>59527</v>
      </c>
    </row>
    <row r="12" spans="1:16" ht="25.5">
      <c r="A12" s="47" t="s">
        <v>25</v>
      </c>
      <c r="B12" s="47" t="s">
        <v>22</v>
      </c>
      <c r="C12" s="47">
        <v>5740</v>
      </c>
      <c r="D12" s="47">
        <v>4</v>
      </c>
      <c r="E12" s="47" t="s">
        <v>83</v>
      </c>
      <c r="F12" s="47" t="s">
        <v>26</v>
      </c>
      <c r="G12" s="47" t="s">
        <v>235</v>
      </c>
      <c r="H12" s="47" t="s">
        <v>1107</v>
      </c>
      <c r="I12" s="49"/>
      <c r="L12" s="69">
        <v>797.93</v>
      </c>
      <c r="P12" s="44">
        <f t="shared" si="1"/>
        <v>79793</v>
      </c>
    </row>
    <row r="13" spans="1:16" ht="25.5">
      <c r="A13" s="47" t="s">
        <v>25</v>
      </c>
      <c r="B13" s="47" t="s">
        <v>22</v>
      </c>
      <c r="C13" s="47">
        <v>5740</v>
      </c>
      <c r="D13" s="47">
        <v>5</v>
      </c>
      <c r="E13" s="47" t="s">
        <v>83</v>
      </c>
      <c r="F13" s="47" t="s">
        <v>1281</v>
      </c>
      <c r="G13" s="47" t="s">
        <v>28</v>
      </c>
      <c r="H13" s="47" t="s">
        <v>1107</v>
      </c>
      <c r="I13" s="49"/>
      <c r="L13" s="69">
        <v>3770.14</v>
      </c>
      <c r="P13" s="44">
        <f t="shared" si="1"/>
        <v>377014</v>
      </c>
    </row>
    <row r="14" spans="1:16" ht="25.5">
      <c r="A14" s="47" t="s">
        <v>23</v>
      </c>
      <c r="B14" s="47" t="s">
        <v>22</v>
      </c>
      <c r="C14" s="47">
        <v>5740</v>
      </c>
      <c r="D14" s="47">
        <v>6</v>
      </c>
      <c r="E14" s="47" t="s">
        <v>83</v>
      </c>
      <c r="F14" s="47" t="s">
        <v>16</v>
      </c>
      <c r="G14" s="47" t="s">
        <v>31</v>
      </c>
      <c r="H14" s="47" t="s">
        <v>1107</v>
      </c>
      <c r="I14" s="49"/>
      <c r="L14" s="69">
        <v>2091.65</v>
      </c>
      <c r="P14" s="44">
        <f t="shared" si="1"/>
        <v>209165</v>
      </c>
    </row>
    <row r="15" spans="1:16" ht="25.5">
      <c r="A15" s="47" t="s">
        <v>25</v>
      </c>
      <c r="B15" s="47" t="s">
        <v>22</v>
      </c>
      <c r="C15" s="47">
        <v>5740</v>
      </c>
      <c r="D15" s="47">
        <v>7</v>
      </c>
      <c r="E15" s="47" t="s">
        <v>83</v>
      </c>
      <c r="F15" s="47" t="s">
        <v>26</v>
      </c>
      <c r="G15" s="47" t="s">
        <v>235</v>
      </c>
      <c r="H15" s="47" t="s">
        <v>1107</v>
      </c>
      <c r="I15" s="49"/>
      <c r="L15" s="69">
        <v>1595.85</v>
      </c>
      <c r="P15" s="44">
        <f t="shared" si="1"/>
        <v>159585</v>
      </c>
    </row>
    <row r="16" spans="1:17" s="116" customFormat="1" ht="12.75">
      <c r="A16" s="187" t="s">
        <v>27</v>
      </c>
      <c r="B16" s="187"/>
      <c r="C16" s="187"/>
      <c r="D16" s="187"/>
      <c r="E16" s="187"/>
      <c r="F16" s="187"/>
      <c r="G16" s="187"/>
      <c r="H16" s="187"/>
      <c r="I16" s="188"/>
      <c r="J16" s="189"/>
      <c r="K16" s="187"/>
      <c r="L16" s="191"/>
      <c r="P16" s="166">
        <f>SUM(P9:P15)</f>
        <v>5412345</v>
      </c>
      <c r="Q16" s="166">
        <v>5412345</v>
      </c>
    </row>
    <row r="17" spans="1:17" ht="12.75">
      <c r="A17" s="50" t="s">
        <v>586</v>
      </c>
      <c r="B17" s="50" t="s">
        <v>14</v>
      </c>
      <c r="C17" s="50">
        <v>2425</v>
      </c>
      <c r="D17" s="50" t="s">
        <v>85</v>
      </c>
      <c r="E17" s="50" t="s">
        <v>83</v>
      </c>
      <c r="F17" s="50" t="s">
        <v>1108</v>
      </c>
      <c r="G17" s="50" t="s">
        <v>1109</v>
      </c>
      <c r="H17" s="51" t="s">
        <v>1110</v>
      </c>
      <c r="P17" s="122" t="s">
        <v>587</v>
      </c>
      <c r="Q17" s="44" t="s">
        <v>587</v>
      </c>
    </row>
    <row r="18" spans="1:8" ht="12.75">
      <c r="A18" s="50"/>
      <c r="B18" s="50"/>
      <c r="C18" s="50"/>
      <c r="D18" s="50"/>
      <c r="E18" s="50"/>
      <c r="F18" s="50"/>
      <c r="G18" s="50"/>
      <c r="H18" s="51"/>
    </row>
    <row r="19" spans="1:16" ht="25.5">
      <c r="A19" s="50" t="s">
        <v>1118</v>
      </c>
      <c r="B19" s="50" t="s">
        <v>14</v>
      </c>
      <c r="C19" s="50">
        <v>4854</v>
      </c>
      <c r="D19" s="50">
        <v>1</v>
      </c>
      <c r="E19" s="50" t="s">
        <v>83</v>
      </c>
      <c r="F19" s="50" t="s">
        <v>1119</v>
      </c>
      <c r="G19" s="52" t="s">
        <v>1111</v>
      </c>
      <c r="I19" s="52"/>
      <c r="L19" s="44">
        <v>13944.34</v>
      </c>
      <c r="P19" s="44">
        <f>L19*100</f>
        <v>1394434</v>
      </c>
    </row>
    <row r="20" spans="1:16" ht="25.5">
      <c r="A20" s="50" t="s">
        <v>1120</v>
      </c>
      <c r="B20" s="50" t="s">
        <v>14</v>
      </c>
      <c r="C20" s="50">
        <v>4854</v>
      </c>
      <c r="D20" s="50">
        <v>2</v>
      </c>
      <c r="E20" s="50" t="s">
        <v>83</v>
      </c>
      <c r="F20" s="52" t="s">
        <v>1266</v>
      </c>
      <c r="G20" s="52" t="s">
        <v>1111</v>
      </c>
      <c r="H20" s="50" t="s">
        <v>1112</v>
      </c>
      <c r="L20" s="44">
        <v>6559</v>
      </c>
      <c r="P20" s="44">
        <f>L20*100</f>
        <v>655900</v>
      </c>
    </row>
    <row r="21" spans="1:16" ht="25.5">
      <c r="A21" s="50" t="s">
        <v>1121</v>
      </c>
      <c r="B21" s="50" t="s">
        <v>14</v>
      </c>
      <c r="C21" s="50">
        <v>4854</v>
      </c>
      <c r="D21" s="50">
        <v>3</v>
      </c>
      <c r="E21" s="50" t="s">
        <v>83</v>
      </c>
      <c r="F21" s="52" t="s">
        <v>1264</v>
      </c>
      <c r="G21" s="52" t="s">
        <v>1111</v>
      </c>
      <c r="L21" s="44">
        <v>320.2</v>
      </c>
      <c r="P21" s="44">
        <f>L21*100</f>
        <v>32020</v>
      </c>
    </row>
    <row r="22" spans="1:16" ht="25.5">
      <c r="A22" s="50" t="s">
        <v>1121</v>
      </c>
      <c r="B22" s="50" t="s">
        <v>14</v>
      </c>
      <c r="C22" s="50">
        <v>4854</v>
      </c>
      <c r="D22" s="50">
        <v>4</v>
      </c>
      <c r="E22" s="50" t="s">
        <v>83</v>
      </c>
      <c r="F22" s="52" t="s">
        <v>4</v>
      </c>
      <c r="G22" s="52" t="s">
        <v>1111</v>
      </c>
      <c r="L22" s="44">
        <v>134.8</v>
      </c>
      <c r="P22" s="44">
        <f>L22*100</f>
        <v>13480.000000000002</v>
      </c>
    </row>
    <row r="23" spans="1:16" ht="25.5">
      <c r="A23" s="50" t="s">
        <v>1121</v>
      </c>
      <c r="B23" s="50" t="s">
        <v>14</v>
      </c>
      <c r="C23" s="50">
        <v>4854</v>
      </c>
      <c r="D23" s="50">
        <v>5</v>
      </c>
      <c r="E23" s="50" t="s">
        <v>83</v>
      </c>
      <c r="F23" s="52" t="s">
        <v>4</v>
      </c>
      <c r="G23" s="52" t="s">
        <v>1111</v>
      </c>
      <c r="L23" s="44">
        <v>95.1</v>
      </c>
      <c r="P23" s="44">
        <f>L23*100</f>
        <v>9510</v>
      </c>
    </row>
    <row r="24" spans="1:16" ht="12.75">
      <c r="A24" s="50"/>
      <c r="B24" s="50"/>
      <c r="C24" s="50"/>
      <c r="D24" s="50"/>
      <c r="E24" s="50"/>
      <c r="F24" s="52"/>
      <c r="G24" s="52"/>
      <c r="H24" s="216" t="s">
        <v>1123</v>
      </c>
      <c r="L24" s="44"/>
      <c r="P24" s="72">
        <v>888085.34</v>
      </c>
    </row>
    <row r="25" spans="1:16" ht="12.75">
      <c r="A25" s="50"/>
      <c r="B25" s="50"/>
      <c r="C25" s="50"/>
      <c r="D25" s="50"/>
      <c r="E25" s="50"/>
      <c r="F25" s="52"/>
      <c r="G25" s="52"/>
      <c r="H25" s="216" t="s">
        <v>1124</v>
      </c>
      <c r="L25" s="44"/>
      <c r="P25" s="42">
        <v>511858.94</v>
      </c>
    </row>
    <row r="26" spans="1:16" ht="25.5">
      <c r="A26" s="50"/>
      <c r="B26" s="50"/>
      <c r="C26" s="50"/>
      <c r="D26" s="50"/>
      <c r="E26" s="50"/>
      <c r="F26" s="52"/>
      <c r="G26" s="52"/>
      <c r="H26" s="75" t="s">
        <v>588</v>
      </c>
      <c r="L26" s="44"/>
      <c r="P26" s="42">
        <v>3615199</v>
      </c>
    </row>
    <row r="27" spans="1:16" ht="38.25">
      <c r="A27" s="50"/>
      <c r="B27" s="50"/>
      <c r="C27" s="50"/>
      <c r="D27" s="50"/>
      <c r="E27" s="50"/>
      <c r="F27" s="52"/>
      <c r="G27" s="52"/>
      <c r="H27" s="75" t="s">
        <v>589</v>
      </c>
      <c r="L27" s="44"/>
      <c r="P27" s="42">
        <v>2815000</v>
      </c>
    </row>
    <row r="28" spans="1:16" ht="38.25">
      <c r="A28" s="50"/>
      <c r="B28" s="50"/>
      <c r="C28" s="50"/>
      <c r="D28" s="50"/>
      <c r="E28" s="50"/>
      <c r="F28" s="52"/>
      <c r="G28" s="52"/>
      <c r="H28" s="75" t="s">
        <v>590</v>
      </c>
      <c r="L28" s="44"/>
      <c r="P28" s="42">
        <v>3950000</v>
      </c>
    </row>
    <row r="29" spans="1:16" ht="25.5">
      <c r="A29" s="50"/>
      <c r="B29" s="50"/>
      <c r="C29" s="50"/>
      <c r="D29" s="50"/>
      <c r="E29" s="50"/>
      <c r="F29" s="52"/>
      <c r="G29" s="52"/>
      <c r="H29" s="75" t="s">
        <v>591</v>
      </c>
      <c r="L29" s="44"/>
      <c r="P29" s="42">
        <v>564000</v>
      </c>
    </row>
    <row r="30" spans="1:16" ht="25.5">
      <c r="A30" s="50"/>
      <c r="B30" s="50"/>
      <c r="C30" s="50"/>
      <c r="D30" s="50"/>
      <c r="E30" s="50"/>
      <c r="F30" s="52"/>
      <c r="G30" s="52"/>
      <c r="H30" s="75" t="s">
        <v>592</v>
      </c>
      <c r="L30" s="44"/>
      <c r="P30" s="42">
        <v>1000000</v>
      </c>
    </row>
    <row r="31" spans="1:17" s="116" customFormat="1" ht="12.75">
      <c r="A31" s="192" t="s">
        <v>1122</v>
      </c>
      <c r="B31" s="192"/>
      <c r="C31" s="192"/>
      <c r="D31" s="192"/>
      <c r="E31" s="192"/>
      <c r="F31" s="192"/>
      <c r="G31" s="192"/>
      <c r="H31" s="193"/>
      <c r="L31" s="166"/>
      <c r="P31" s="166">
        <f>SUM(P19:P30)</f>
        <v>15449487.28</v>
      </c>
      <c r="Q31" s="166">
        <v>15449487.28</v>
      </c>
    </row>
    <row r="32" spans="1:16" ht="25.5">
      <c r="A32" s="50" t="s">
        <v>1125</v>
      </c>
      <c r="B32" s="50" t="s">
        <v>1251</v>
      </c>
      <c r="C32" s="50">
        <v>5159</v>
      </c>
      <c r="D32" s="50">
        <v>1</v>
      </c>
      <c r="E32" s="50" t="s">
        <v>83</v>
      </c>
      <c r="F32" s="52" t="s">
        <v>1266</v>
      </c>
      <c r="G32" s="52" t="s">
        <v>1113</v>
      </c>
      <c r="L32" s="44">
        <v>10365.91</v>
      </c>
      <c r="M32" t="s">
        <v>1126</v>
      </c>
      <c r="P32" s="44">
        <f>L32*100</f>
        <v>1036591</v>
      </c>
    </row>
    <row r="33" spans="1:16" ht="25.5">
      <c r="A33" s="50" t="s">
        <v>1127</v>
      </c>
      <c r="B33" s="50" t="s">
        <v>1251</v>
      </c>
      <c r="C33" s="50">
        <v>5159</v>
      </c>
      <c r="D33" s="50">
        <v>2</v>
      </c>
      <c r="E33" s="50" t="s">
        <v>83</v>
      </c>
      <c r="F33" t="s">
        <v>1264</v>
      </c>
      <c r="G33" s="52" t="s">
        <v>1113</v>
      </c>
      <c r="L33" s="44">
        <v>280.18</v>
      </c>
      <c r="P33" s="44">
        <f>L33*100</f>
        <v>28018</v>
      </c>
    </row>
    <row r="34" spans="1:16" ht="25.5">
      <c r="A34" s="50" t="s">
        <v>1128</v>
      </c>
      <c r="B34" s="50" t="s">
        <v>1251</v>
      </c>
      <c r="C34" s="50">
        <v>5159</v>
      </c>
      <c r="D34" s="50">
        <v>3</v>
      </c>
      <c r="E34" s="50" t="s">
        <v>83</v>
      </c>
      <c r="F34" t="s">
        <v>1129</v>
      </c>
      <c r="G34" s="52" t="s">
        <v>1113</v>
      </c>
      <c r="L34" s="44">
        <v>1208.51</v>
      </c>
      <c r="P34" s="44">
        <f>L34*100</f>
        <v>120851</v>
      </c>
    </row>
    <row r="35" spans="1:16" ht="25.5">
      <c r="A35" s="50" t="s">
        <v>1130</v>
      </c>
      <c r="B35" s="50" t="s">
        <v>1251</v>
      </c>
      <c r="C35" s="50">
        <v>5159</v>
      </c>
      <c r="D35" s="50">
        <v>4</v>
      </c>
      <c r="E35" s="50" t="s">
        <v>83</v>
      </c>
      <c r="F35" t="s">
        <v>1264</v>
      </c>
      <c r="G35" s="52" t="s">
        <v>1113</v>
      </c>
      <c r="L35" s="44">
        <v>240.15</v>
      </c>
      <c r="P35" s="44">
        <f>L35*100</f>
        <v>24015</v>
      </c>
    </row>
    <row r="36" spans="1:17" s="116" customFormat="1" ht="12.75">
      <c r="A36" s="192" t="s">
        <v>1131</v>
      </c>
      <c r="B36" s="194"/>
      <c r="C36" s="192"/>
      <c r="D36" s="192"/>
      <c r="E36" s="192"/>
      <c r="F36" s="192"/>
      <c r="G36" s="192"/>
      <c r="H36" s="193"/>
      <c r="P36" s="166">
        <f>SUM(P32:P35)</f>
        <v>1209475</v>
      </c>
      <c r="Q36" s="166">
        <v>1209475</v>
      </c>
    </row>
    <row r="37" spans="1:8" ht="25.5">
      <c r="A37" s="50" t="s">
        <v>1114</v>
      </c>
      <c r="B37" s="50"/>
      <c r="C37" s="50"/>
      <c r="D37" s="50"/>
      <c r="E37" s="50" t="s">
        <v>83</v>
      </c>
      <c r="F37" s="50"/>
      <c r="G37" s="50" t="s">
        <v>1115</v>
      </c>
      <c r="H37" s="54" t="s">
        <v>1116</v>
      </c>
    </row>
    <row r="38" spans="1:16" ht="25.5">
      <c r="A38" s="50" t="s">
        <v>1133</v>
      </c>
      <c r="B38" s="50" t="s">
        <v>1132</v>
      </c>
      <c r="C38" s="50">
        <v>1915</v>
      </c>
      <c r="D38" s="50">
        <v>1</v>
      </c>
      <c r="E38" s="50" t="s">
        <v>83</v>
      </c>
      <c r="F38" s="54" t="s">
        <v>1266</v>
      </c>
      <c r="H38" s="50"/>
      <c r="L38" s="71">
        <v>22521.24</v>
      </c>
      <c r="P38" s="44">
        <f>L38*100</f>
        <v>2252124</v>
      </c>
    </row>
    <row r="39" spans="1:16" ht="25.5">
      <c r="A39" s="50" t="s">
        <v>1134</v>
      </c>
      <c r="B39" s="50" t="s">
        <v>1132</v>
      </c>
      <c r="C39" s="50">
        <v>1915</v>
      </c>
      <c r="D39" s="50">
        <v>2</v>
      </c>
      <c r="E39" s="50" t="s">
        <v>83</v>
      </c>
      <c r="F39" t="s">
        <v>20</v>
      </c>
      <c r="H39" s="54"/>
      <c r="L39">
        <v>309.87</v>
      </c>
      <c r="P39" s="44">
        <f>L39*100</f>
        <v>30987</v>
      </c>
    </row>
    <row r="40" spans="1:16" ht="25.5">
      <c r="A40" s="50" t="s">
        <v>1135</v>
      </c>
      <c r="B40" s="50" t="s">
        <v>1132</v>
      </c>
      <c r="C40" s="50">
        <v>1915</v>
      </c>
      <c r="D40" s="50">
        <v>3</v>
      </c>
      <c r="E40" s="50" t="s">
        <v>83</v>
      </c>
      <c r="F40" t="s">
        <v>20</v>
      </c>
      <c r="H40" s="54"/>
      <c r="L40">
        <v>406.71</v>
      </c>
      <c r="P40" s="44">
        <f>L40*100</f>
        <v>40671</v>
      </c>
    </row>
    <row r="41" spans="1:16" ht="15">
      <c r="A41" s="50"/>
      <c r="B41" s="50"/>
      <c r="C41" s="50"/>
      <c r="D41" s="50"/>
      <c r="E41" s="50" t="s">
        <v>83</v>
      </c>
      <c r="H41" s="56" t="s">
        <v>1136</v>
      </c>
      <c r="O41" s="23">
        <v>817675603</v>
      </c>
      <c r="P41" s="63">
        <f>[1]!EUROCONVERT(O41,"ITL","EUR")</f>
        <v>422294.21</v>
      </c>
    </row>
    <row r="42" spans="1:16" ht="15">
      <c r="A42" s="50"/>
      <c r="B42" s="50"/>
      <c r="C42" s="50"/>
      <c r="D42" s="50"/>
      <c r="H42" s="56" t="s">
        <v>1138</v>
      </c>
      <c r="O42" s="73">
        <v>204400000</v>
      </c>
      <c r="P42" s="63">
        <f>[1]!EUROCONVERT(O42,"ITL","EUR")</f>
        <v>105563.79</v>
      </c>
    </row>
    <row r="43" spans="1:16" ht="12.75">
      <c r="A43" s="50"/>
      <c r="B43" s="50"/>
      <c r="C43" s="50"/>
      <c r="D43" s="50"/>
      <c r="H43" s="56" t="s">
        <v>1137</v>
      </c>
      <c r="O43" s="74"/>
      <c r="P43" s="44">
        <v>29760</v>
      </c>
    </row>
    <row r="44" spans="1:16" ht="25.5">
      <c r="A44" s="50" t="s">
        <v>1114</v>
      </c>
      <c r="B44" s="50"/>
      <c r="C44" s="50"/>
      <c r="D44" s="50"/>
      <c r="E44" s="50" t="s">
        <v>83</v>
      </c>
      <c r="F44" s="53" t="s">
        <v>84</v>
      </c>
      <c r="G44" s="50" t="s">
        <v>1115</v>
      </c>
      <c r="H44" s="55" t="s">
        <v>1117</v>
      </c>
      <c r="O44" s="23">
        <v>1200000000</v>
      </c>
      <c r="P44" s="63">
        <f>[1]!EUROCONVERT(O44,"ITL","EUR")</f>
        <v>619748.28</v>
      </c>
    </row>
    <row r="45" spans="1:16" ht="25.5">
      <c r="A45" s="50" t="s">
        <v>1114</v>
      </c>
      <c r="B45" s="50"/>
      <c r="C45" s="50"/>
      <c r="D45" s="50"/>
      <c r="E45" s="50" t="s">
        <v>83</v>
      </c>
      <c r="F45" s="53"/>
      <c r="G45" s="50" t="s">
        <v>1115</v>
      </c>
      <c r="H45" s="54" t="s">
        <v>1228</v>
      </c>
      <c r="O45" s="23">
        <v>330000000</v>
      </c>
      <c r="P45" s="63">
        <f>[1]!EUROCONVERT(O45,"ITL","EUR")</f>
        <v>170430.78</v>
      </c>
    </row>
    <row r="46" spans="1:16" ht="15">
      <c r="A46" s="50"/>
      <c r="B46" s="50"/>
      <c r="C46" s="50"/>
      <c r="D46" s="50"/>
      <c r="E46" s="50"/>
      <c r="F46" s="53"/>
      <c r="G46" s="50"/>
      <c r="H46" s="56" t="s">
        <v>51</v>
      </c>
      <c r="O46" s="23">
        <v>3907500000</v>
      </c>
      <c r="P46" s="63">
        <f>[1]!EUROCONVERT(O46,"ITL","EUR")</f>
        <v>2018055.33</v>
      </c>
    </row>
    <row r="47" spans="1:17" s="116" customFormat="1" ht="12.75">
      <c r="A47" s="192" t="s">
        <v>1139</v>
      </c>
      <c r="B47" s="192"/>
      <c r="C47" s="192"/>
      <c r="D47" s="192"/>
      <c r="E47" s="192"/>
      <c r="F47" s="194"/>
      <c r="G47" s="192"/>
      <c r="H47" s="195"/>
      <c r="P47" s="166">
        <f>SUM(P38:P46)</f>
        <v>5689634.390000001</v>
      </c>
      <c r="Q47" s="166">
        <v>5689634.390000001</v>
      </c>
    </row>
    <row r="48" spans="1:8" ht="12.75">
      <c r="A48" s="50" t="s">
        <v>1229</v>
      </c>
      <c r="B48" s="50"/>
      <c r="C48" s="50"/>
      <c r="D48" s="50"/>
      <c r="E48" s="50"/>
      <c r="F48" s="50"/>
      <c r="G48" s="50" t="s">
        <v>1230</v>
      </c>
      <c r="H48" s="56" t="s">
        <v>1231</v>
      </c>
    </row>
    <row r="49" spans="1:8" ht="12.75">
      <c r="A49" s="50" t="s">
        <v>1229</v>
      </c>
      <c r="B49" s="53"/>
      <c r="C49" s="50"/>
      <c r="D49" s="50"/>
      <c r="E49" s="50"/>
      <c r="F49" s="50"/>
      <c r="G49" s="50" t="s">
        <v>1232</v>
      </c>
      <c r="H49" s="56" t="s">
        <v>1233</v>
      </c>
    </row>
    <row r="50" spans="1:16" ht="12.75">
      <c r="A50" s="50" t="s">
        <v>1140</v>
      </c>
      <c r="B50" s="50" t="s">
        <v>1251</v>
      </c>
      <c r="C50" s="50">
        <v>5460</v>
      </c>
      <c r="D50" s="50">
        <v>1</v>
      </c>
      <c r="E50" s="50" t="s">
        <v>83</v>
      </c>
      <c r="F50" s="56" t="s">
        <v>1256</v>
      </c>
      <c r="G50" t="s">
        <v>1158</v>
      </c>
      <c r="L50">
        <v>120.85</v>
      </c>
      <c r="P50" s="44">
        <f aca="true" t="shared" si="2" ref="P50:P59">L50*100</f>
        <v>12085</v>
      </c>
    </row>
    <row r="51" spans="1:16" ht="25.5">
      <c r="A51" s="50" t="s">
        <v>1141</v>
      </c>
      <c r="B51" s="50" t="s">
        <v>1251</v>
      </c>
      <c r="C51" s="50">
        <v>5460</v>
      </c>
      <c r="D51" s="50">
        <v>2</v>
      </c>
      <c r="E51" s="50" t="s">
        <v>83</v>
      </c>
      <c r="F51" t="s">
        <v>1254</v>
      </c>
      <c r="G51" t="s">
        <v>1158</v>
      </c>
      <c r="L51">
        <v>108.46</v>
      </c>
      <c r="P51" s="44">
        <f t="shared" si="2"/>
        <v>10846</v>
      </c>
    </row>
    <row r="52" spans="1:16" ht="12.75">
      <c r="A52" s="50" t="s">
        <v>1140</v>
      </c>
      <c r="B52" s="50" t="s">
        <v>1251</v>
      </c>
      <c r="C52" s="50">
        <v>5460</v>
      </c>
      <c r="D52" s="50">
        <v>3</v>
      </c>
      <c r="E52" s="50" t="s">
        <v>83</v>
      </c>
      <c r="F52" t="s">
        <v>1142</v>
      </c>
      <c r="G52" t="s">
        <v>1158</v>
      </c>
      <c r="L52" s="71">
        <v>1370.16</v>
      </c>
      <c r="P52" s="44">
        <f t="shared" si="2"/>
        <v>137016</v>
      </c>
    </row>
    <row r="53" spans="1:16" ht="25.5">
      <c r="A53" s="50" t="s">
        <v>1143</v>
      </c>
      <c r="B53" s="50" t="s">
        <v>1251</v>
      </c>
      <c r="C53" s="50">
        <v>5460</v>
      </c>
      <c r="D53" s="50">
        <v>4</v>
      </c>
      <c r="E53" s="50" t="s">
        <v>83</v>
      </c>
      <c r="F53" t="s">
        <v>1266</v>
      </c>
      <c r="G53" t="s">
        <v>1158</v>
      </c>
      <c r="L53" s="71">
        <v>15457.14</v>
      </c>
      <c r="P53" s="44">
        <f t="shared" si="2"/>
        <v>1545714</v>
      </c>
    </row>
    <row r="54" spans="1:16" ht="25.5">
      <c r="A54" s="50" t="s">
        <v>1144</v>
      </c>
      <c r="B54" s="50" t="s">
        <v>1251</v>
      </c>
      <c r="C54" s="50">
        <v>5460</v>
      </c>
      <c r="D54" s="50">
        <v>5</v>
      </c>
      <c r="E54" s="50" t="s">
        <v>83</v>
      </c>
      <c r="F54" t="s">
        <v>1266</v>
      </c>
      <c r="G54" t="s">
        <v>1158</v>
      </c>
      <c r="L54" s="71">
        <v>17347.17</v>
      </c>
      <c r="P54" s="44">
        <f t="shared" si="2"/>
        <v>1734716.9999999998</v>
      </c>
    </row>
    <row r="55" spans="1:16" ht="12.75">
      <c r="A55" s="50" t="s">
        <v>1145</v>
      </c>
      <c r="B55" s="50" t="s">
        <v>1251</v>
      </c>
      <c r="C55" s="50">
        <v>5460</v>
      </c>
      <c r="D55" s="50">
        <v>6</v>
      </c>
      <c r="E55" s="50" t="s">
        <v>83</v>
      </c>
      <c r="F55" t="s">
        <v>1264</v>
      </c>
      <c r="G55" t="s">
        <v>1158</v>
      </c>
      <c r="L55">
        <v>201.42</v>
      </c>
      <c r="P55" s="44">
        <f t="shared" si="2"/>
        <v>20142</v>
      </c>
    </row>
    <row r="56" spans="1:16" ht="12.75">
      <c r="A56" s="50" t="s">
        <v>1145</v>
      </c>
      <c r="B56" s="50" t="s">
        <v>1251</v>
      </c>
      <c r="C56" s="50">
        <v>5460</v>
      </c>
      <c r="D56" s="50">
        <v>7</v>
      </c>
      <c r="E56" s="50" t="s">
        <v>83</v>
      </c>
      <c r="F56" t="s">
        <v>1264</v>
      </c>
      <c r="G56" t="s">
        <v>1158</v>
      </c>
      <c r="L56">
        <v>167.85</v>
      </c>
      <c r="P56" s="44">
        <f t="shared" si="2"/>
        <v>16785</v>
      </c>
    </row>
    <row r="57" spans="1:16" ht="12.75">
      <c r="A57" s="50" t="s">
        <v>1145</v>
      </c>
      <c r="B57" s="50" t="s">
        <v>1251</v>
      </c>
      <c r="C57" s="50">
        <v>5460</v>
      </c>
      <c r="D57" s="50">
        <v>8</v>
      </c>
      <c r="E57" s="50" t="s">
        <v>83</v>
      </c>
      <c r="F57" t="s">
        <v>1264</v>
      </c>
      <c r="G57" t="s">
        <v>1158</v>
      </c>
      <c r="L57">
        <v>335.7</v>
      </c>
      <c r="P57" s="44">
        <f t="shared" si="2"/>
        <v>33570</v>
      </c>
    </row>
    <row r="58" spans="1:16" ht="12.75">
      <c r="A58" s="50" t="s">
        <v>1145</v>
      </c>
      <c r="B58" s="50" t="s">
        <v>1251</v>
      </c>
      <c r="C58" s="50">
        <v>5460</v>
      </c>
      <c r="D58" s="50">
        <v>9</v>
      </c>
      <c r="E58" s="50" t="s">
        <v>83</v>
      </c>
      <c r="F58" t="s">
        <v>1264</v>
      </c>
      <c r="G58" t="s">
        <v>1158</v>
      </c>
      <c r="L58">
        <v>335.7</v>
      </c>
      <c r="P58" s="44">
        <f t="shared" si="2"/>
        <v>33570</v>
      </c>
    </row>
    <row r="59" spans="1:16" ht="12.75">
      <c r="A59" s="50" t="s">
        <v>1145</v>
      </c>
      <c r="B59" s="50" t="s">
        <v>1251</v>
      </c>
      <c r="C59" s="50">
        <v>5460</v>
      </c>
      <c r="D59" s="50">
        <v>10</v>
      </c>
      <c r="E59" s="50" t="s">
        <v>83</v>
      </c>
      <c r="F59" t="s">
        <v>1264</v>
      </c>
      <c r="G59" t="s">
        <v>1158</v>
      </c>
      <c r="L59">
        <v>268.56</v>
      </c>
      <c r="P59" s="44">
        <f t="shared" si="2"/>
        <v>26856</v>
      </c>
    </row>
    <row r="60" spans="1:17" s="116" customFormat="1" ht="12.75">
      <c r="A60" s="192" t="s">
        <v>1240</v>
      </c>
      <c r="B60" s="194"/>
      <c r="C60" s="192"/>
      <c r="D60" s="192"/>
      <c r="E60" s="192"/>
      <c r="F60" s="192"/>
      <c r="G60" s="192"/>
      <c r="H60" s="196"/>
      <c r="P60" s="166">
        <f>SUM(P50:P59)</f>
        <v>3571301</v>
      </c>
      <c r="Q60" s="166">
        <v>3571301</v>
      </c>
    </row>
    <row r="61" spans="1:8" ht="25.5">
      <c r="A61" s="50" t="s">
        <v>1234</v>
      </c>
      <c r="B61" s="50"/>
      <c r="C61" s="50"/>
      <c r="D61" s="50"/>
      <c r="E61" s="50"/>
      <c r="F61" s="50"/>
      <c r="G61" s="57" t="s">
        <v>1235</v>
      </c>
      <c r="H61" s="57"/>
    </row>
    <row r="62" spans="1:16" ht="25.5">
      <c r="A62" s="50" t="s">
        <v>1147</v>
      </c>
      <c r="B62" s="50" t="s">
        <v>1146</v>
      </c>
      <c r="C62" s="50">
        <v>5567</v>
      </c>
      <c r="D62" s="50">
        <v>1</v>
      </c>
      <c r="E62" s="50" t="s">
        <v>83</v>
      </c>
      <c r="F62" s="57" t="s">
        <v>1266</v>
      </c>
      <c r="G62" s="57" t="s">
        <v>1235</v>
      </c>
      <c r="L62" s="71">
        <v>17598.79</v>
      </c>
      <c r="P62" s="44">
        <f>L62*100</f>
        <v>1759879</v>
      </c>
    </row>
    <row r="63" spans="1:16" ht="25.5">
      <c r="A63" s="50" t="s">
        <v>1148</v>
      </c>
      <c r="B63" s="50" t="s">
        <v>1146</v>
      </c>
      <c r="C63" s="50">
        <v>5567</v>
      </c>
      <c r="D63" s="50">
        <v>2</v>
      </c>
      <c r="E63" s="50" t="s">
        <v>83</v>
      </c>
      <c r="F63" t="s">
        <v>1264</v>
      </c>
      <c r="G63" s="57" t="s">
        <v>1235</v>
      </c>
      <c r="L63">
        <v>440.28</v>
      </c>
      <c r="P63" s="44">
        <f>L63*100</f>
        <v>44028</v>
      </c>
    </row>
    <row r="64" spans="1:16" ht="25.5">
      <c r="A64" s="75" t="s">
        <v>1148</v>
      </c>
      <c r="B64" s="50" t="s">
        <v>1146</v>
      </c>
      <c r="C64" s="50">
        <v>5565</v>
      </c>
      <c r="D64" s="50"/>
      <c r="E64" s="50" t="s">
        <v>83</v>
      </c>
      <c r="F64" t="s">
        <v>1264</v>
      </c>
      <c r="G64" s="57" t="s">
        <v>1235</v>
      </c>
      <c r="L64">
        <v>400.25</v>
      </c>
      <c r="P64" s="44">
        <f>L64*100</f>
        <v>40025</v>
      </c>
    </row>
    <row r="65" spans="2:16" ht="12.75">
      <c r="B65" s="50"/>
      <c r="C65" s="50"/>
      <c r="D65" s="50"/>
      <c r="E65" s="50"/>
      <c r="G65" s="57"/>
      <c r="H65" s="216" t="s">
        <v>593</v>
      </c>
      <c r="P65" s="44">
        <v>3548400</v>
      </c>
    </row>
    <row r="66" spans="1:17" s="116" customFormat="1" ht="12.75">
      <c r="A66" s="192" t="s">
        <v>1149</v>
      </c>
      <c r="B66" s="192"/>
      <c r="C66" s="192"/>
      <c r="D66" s="192"/>
      <c r="E66" s="192"/>
      <c r="F66" s="192"/>
      <c r="G66" s="192"/>
      <c r="H66" s="197"/>
      <c r="P66" s="166">
        <f>SUM(P62:P65)</f>
        <v>5392332</v>
      </c>
      <c r="Q66" s="166">
        <v>5392332</v>
      </c>
    </row>
    <row r="67" spans="1:8" ht="25.5">
      <c r="A67" s="50" t="s">
        <v>279</v>
      </c>
      <c r="B67" s="50"/>
      <c r="C67" s="50"/>
      <c r="D67" s="50"/>
      <c r="E67" s="50"/>
      <c r="F67" s="50"/>
      <c r="G67" s="58" t="s">
        <v>1236</v>
      </c>
      <c r="H67" s="58" t="s">
        <v>1236</v>
      </c>
    </row>
    <row r="68" spans="1:16" ht="25.5">
      <c r="A68" s="50" t="s">
        <v>1152</v>
      </c>
      <c r="B68" s="50" t="s">
        <v>1150</v>
      </c>
      <c r="C68" s="50" t="s">
        <v>1151</v>
      </c>
      <c r="D68" s="50">
        <v>1</v>
      </c>
      <c r="E68" s="50" t="s">
        <v>83</v>
      </c>
      <c r="F68" s="50" t="s">
        <v>1264</v>
      </c>
      <c r="G68" s="58" t="s">
        <v>1236</v>
      </c>
      <c r="H68" s="50" t="s">
        <v>29</v>
      </c>
      <c r="L68">
        <v>200.13</v>
      </c>
      <c r="P68" s="44">
        <f>L68*100</f>
        <v>20013</v>
      </c>
    </row>
    <row r="69" spans="1:16" ht="25.5">
      <c r="A69" s="50" t="s">
        <v>1153</v>
      </c>
      <c r="B69" s="50" t="s">
        <v>1150</v>
      </c>
      <c r="C69" s="50" t="s">
        <v>1151</v>
      </c>
      <c r="D69" s="50">
        <v>2</v>
      </c>
      <c r="E69" s="50" t="s">
        <v>83</v>
      </c>
      <c r="F69" s="58" t="s">
        <v>1266</v>
      </c>
      <c r="G69" s="58" t="s">
        <v>1236</v>
      </c>
      <c r="H69" s="216" t="s">
        <v>1157</v>
      </c>
      <c r="L69" s="71">
        <v>3237.77</v>
      </c>
      <c r="P69" s="44">
        <f>L69*100</f>
        <v>323777</v>
      </c>
    </row>
    <row r="70" spans="1:16" ht="12.75">
      <c r="A70" s="50" t="s">
        <v>1154</v>
      </c>
      <c r="B70" s="50" t="s">
        <v>1150</v>
      </c>
      <c r="C70" s="50" t="s">
        <v>1151</v>
      </c>
      <c r="D70" s="50">
        <v>3</v>
      </c>
      <c r="E70" s="50" t="s">
        <v>83</v>
      </c>
      <c r="F70" s="58" t="s">
        <v>26</v>
      </c>
      <c r="G70" s="58" t="s">
        <v>1160</v>
      </c>
      <c r="H70" s="50" t="s">
        <v>1159</v>
      </c>
      <c r="L70" s="71">
        <v>8056.73</v>
      </c>
      <c r="P70" s="44">
        <f>L70*100</f>
        <v>805673</v>
      </c>
    </row>
    <row r="71" spans="1:16" ht="25.5">
      <c r="A71" s="50" t="s">
        <v>1155</v>
      </c>
      <c r="B71" s="50" t="s">
        <v>1150</v>
      </c>
      <c r="C71" s="50" t="s">
        <v>1151</v>
      </c>
      <c r="D71" s="50">
        <v>4</v>
      </c>
      <c r="E71" s="50" t="s">
        <v>83</v>
      </c>
      <c r="F71" s="58" t="s">
        <v>26</v>
      </c>
      <c r="G71" s="58" t="s">
        <v>1236</v>
      </c>
      <c r="H71" s="216" t="s">
        <v>1157</v>
      </c>
      <c r="L71" s="71">
        <v>18902.32</v>
      </c>
      <c r="P71" s="44">
        <f>L71*100</f>
        <v>1890232</v>
      </c>
    </row>
    <row r="72" spans="1:16" ht="25.5">
      <c r="A72" s="50" t="s">
        <v>1156</v>
      </c>
      <c r="B72" s="50" t="s">
        <v>1150</v>
      </c>
      <c r="C72" s="50" t="s">
        <v>1151</v>
      </c>
      <c r="D72" s="50">
        <v>5</v>
      </c>
      <c r="E72" s="50" t="s">
        <v>83</v>
      </c>
      <c r="F72" s="58" t="s">
        <v>1264</v>
      </c>
      <c r="G72" s="58" t="s">
        <v>1236</v>
      </c>
      <c r="H72" s="50" t="s">
        <v>89</v>
      </c>
      <c r="L72">
        <v>360.23</v>
      </c>
      <c r="P72" s="44">
        <f>L72*100</f>
        <v>36023</v>
      </c>
    </row>
    <row r="73" spans="1:17" s="116" customFormat="1" ht="12.75">
      <c r="A73" s="192" t="s">
        <v>280</v>
      </c>
      <c r="B73" s="192"/>
      <c r="C73" s="192"/>
      <c r="D73" s="192"/>
      <c r="E73" s="192"/>
      <c r="F73" s="192"/>
      <c r="G73" s="192"/>
      <c r="H73" s="198"/>
      <c r="P73" s="166">
        <f>SUM(P68:P72)</f>
        <v>3075718</v>
      </c>
      <c r="Q73" s="166">
        <v>3075718</v>
      </c>
    </row>
    <row r="74" spans="1:8" ht="12.75">
      <c r="A74" s="59" t="s">
        <v>622</v>
      </c>
      <c r="B74" s="59"/>
      <c r="C74" s="59"/>
      <c r="D74" s="59"/>
      <c r="E74" s="59"/>
      <c r="F74" s="59"/>
      <c r="G74" s="59" t="s">
        <v>89</v>
      </c>
      <c r="H74" s="59" t="s">
        <v>623</v>
      </c>
    </row>
    <row r="75" spans="1:8" ht="25.5">
      <c r="A75" s="59" t="s">
        <v>622</v>
      </c>
      <c r="B75" s="59"/>
      <c r="C75" s="59"/>
      <c r="D75" s="59"/>
      <c r="E75" s="59"/>
      <c r="F75" s="59"/>
      <c r="G75" s="59" t="s">
        <v>1161</v>
      </c>
      <c r="H75" s="59" t="s">
        <v>623</v>
      </c>
    </row>
    <row r="76" spans="1:16" ht="12.75">
      <c r="A76" s="59" t="s">
        <v>1162</v>
      </c>
      <c r="B76" s="59" t="s">
        <v>1277</v>
      </c>
      <c r="C76" s="59">
        <v>1706</v>
      </c>
      <c r="D76" s="59">
        <v>6</v>
      </c>
      <c r="E76" s="50" t="s">
        <v>83</v>
      </c>
      <c r="F76" s="59" t="s">
        <v>1163</v>
      </c>
      <c r="L76" s="71">
        <v>1668.16</v>
      </c>
      <c r="P76" s="44">
        <f aca="true" t="shared" si="3" ref="P76:P100">L76*100</f>
        <v>166816</v>
      </c>
    </row>
    <row r="77" spans="1:16" ht="12.75">
      <c r="A77" s="59" t="s">
        <v>1164</v>
      </c>
      <c r="B77" s="59" t="s">
        <v>1277</v>
      </c>
      <c r="C77" s="59">
        <v>1706</v>
      </c>
      <c r="D77" s="59">
        <v>7</v>
      </c>
      <c r="E77" s="50" t="s">
        <v>83</v>
      </c>
      <c r="F77" s="59" t="s">
        <v>1254</v>
      </c>
      <c r="L77">
        <v>162.68</v>
      </c>
      <c r="P77" s="44">
        <f t="shared" si="3"/>
        <v>16268</v>
      </c>
    </row>
    <row r="78" spans="1:16" ht="12.75">
      <c r="A78" s="59" t="s">
        <v>1164</v>
      </c>
      <c r="B78" s="59" t="s">
        <v>1277</v>
      </c>
      <c r="C78" s="59">
        <v>1706</v>
      </c>
      <c r="D78" s="59">
        <v>11</v>
      </c>
      <c r="E78" s="50" t="s">
        <v>83</v>
      </c>
      <c r="F78" s="59" t="s">
        <v>1254</v>
      </c>
      <c r="L78">
        <v>189.8</v>
      </c>
      <c r="P78" s="44">
        <f t="shared" si="3"/>
        <v>18980</v>
      </c>
    </row>
    <row r="79" spans="1:16" ht="12.75">
      <c r="A79" s="59" t="s">
        <v>1165</v>
      </c>
      <c r="B79" s="59" t="s">
        <v>1277</v>
      </c>
      <c r="C79" s="59">
        <v>1706</v>
      </c>
      <c r="D79" s="59">
        <v>13</v>
      </c>
      <c r="E79" s="50" t="s">
        <v>83</v>
      </c>
      <c r="F79" s="59" t="s">
        <v>1254</v>
      </c>
      <c r="L79">
        <v>216.91</v>
      </c>
      <c r="P79" s="44">
        <f t="shared" si="3"/>
        <v>21691</v>
      </c>
    </row>
    <row r="80" spans="1:16" ht="12.75">
      <c r="A80" s="59" t="s">
        <v>1165</v>
      </c>
      <c r="B80" s="59" t="s">
        <v>1277</v>
      </c>
      <c r="C80" s="59">
        <v>1706</v>
      </c>
      <c r="D80" s="59">
        <v>18</v>
      </c>
      <c r="E80" s="50" t="s">
        <v>83</v>
      </c>
      <c r="F80" s="59" t="s">
        <v>1254</v>
      </c>
      <c r="L80">
        <v>162.68</v>
      </c>
      <c r="P80" s="44">
        <f t="shared" si="3"/>
        <v>16268</v>
      </c>
    </row>
    <row r="81" spans="1:16" ht="25.5">
      <c r="A81" s="59" t="s">
        <v>1166</v>
      </c>
      <c r="B81" s="59" t="s">
        <v>1277</v>
      </c>
      <c r="C81" s="59">
        <v>1706</v>
      </c>
      <c r="D81" s="59">
        <v>25</v>
      </c>
      <c r="E81" s="50" t="s">
        <v>83</v>
      </c>
      <c r="F81" s="59" t="s">
        <v>1254</v>
      </c>
      <c r="L81">
        <v>162.68</v>
      </c>
      <c r="P81" s="44">
        <f t="shared" si="3"/>
        <v>16268</v>
      </c>
    </row>
    <row r="82" spans="1:16" ht="25.5">
      <c r="A82" s="59" t="s">
        <v>1166</v>
      </c>
      <c r="B82" s="59" t="s">
        <v>1277</v>
      </c>
      <c r="C82" s="59">
        <v>1706</v>
      </c>
      <c r="D82" s="59">
        <v>27</v>
      </c>
      <c r="E82" s="50" t="s">
        <v>83</v>
      </c>
      <c r="F82" s="59" t="s">
        <v>1254</v>
      </c>
      <c r="L82">
        <v>139.44</v>
      </c>
      <c r="P82" s="44">
        <f t="shared" si="3"/>
        <v>13944</v>
      </c>
    </row>
    <row r="83" spans="1:16" ht="25.5">
      <c r="A83" s="59" t="s">
        <v>1166</v>
      </c>
      <c r="B83" s="59" t="s">
        <v>1277</v>
      </c>
      <c r="C83" s="59">
        <v>1706</v>
      </c>
      <c r="D83" s="59">
        <v>29</v>
      </c>
      <c r="E83" s="50" t="s">
        <v>83</v>
      </c>
      <c r="F83" s="59" t="s">
        <v>1254</v>
      </c>
      <c r="L83">
        <v>322.79</v>
      </c>
      <c r="P83" s="44">
        <f t="shared" si="3"/>
        <v>32279.000000000004</v>
      </c>
    </row>
    <row r="84" spans="1:16" ht="12.75">
      <c r="A84" s="59" t="s">
        <v>1167</v>
      </c>
      <c r="B84" s="59" t="s">
        <v>1277</v>
      </c>
      <c r="C84" s="59">
        <v>1706</v>
      </c>
      <c r="D84" s="59">
        <v>34</v>
      </c>
      <c r="E84" s="50" t="s">
        <v>83</v>
      </c>
      <c r="F84" s="59" t="s">
        <v>1254</v>
      </c>
      <c r="L84">
        <v>162.68</v>
      </c>
      <c r="P84" s="44">
        <f t="shared" si="3"/>
        <v>16268</v>
      </c>
    </row>
    <row r="85" spans="1:16" ht="12.75">
      <c r="A85" s="59" t="s">
        <v>1167</v>
      </c>
      <c r="B85" s="59" t="s">
        <v>1277</v>
      </c>
      <c r="C85" s="59">
        <v>1706</v>
      </c>
      <c r="D85" s="59">
        <v>35</v>
      </c>
      <c r="E85" s="50" t="s">
        <v>83</v>
      </c>
      <c r="F85" s="59" t="s">
        <v>1254</v>
      </c>
      <c r="L85">
        <v>81.34</v>
      </c>
      <c r="P85" s="44">
        <f t="shared" si="3"/>
        <v>8134</v>
      </c>
    </row>
    <row r="86" spans="1:16" ht="12.75">
      <c r="A86" s="59" t="s">
        <v>1167</v>
      </c>
      <c r="B86" s="59" t="s">
        <v>1277</v>
      </c>
      <c r="C86" s="59">
        <v>1706</v>
      </c>
      <c r="D86" s="59">
        <v>42</v>
      </c>
      <c r="E86" s="50" t="s">
        <v>83</v>
      </c>
      <c r="F86" s="59" t="s">
        <v>1254</v>
      </c>
      <c r="L86">
        <v>189.8</v>
      </c>
      <c r="P86" s="44">
        <f t="shared" si="3"/>
        <v>18980</v>
      </c>
    </row>
    <row r="87" spans="1:16" ht="12.75">
      <c r="A87" s="59" t="s">
        <v>1168</v>
      </c>
      <c r="B87" s="59" t="s">
        <v>1277</v>
      </c>
      <c r="C87" s="59">
        <v>1706</v>
      </c>
      <c r="D87" s="59">
        <v>43</v>
      </c>
      <c r="E87" s="50" t="s">
        <v>83</v>
      </c>
      <c r="F87" s="59" t="s">
        <v>6</v>
      </c>
      <c r="L87" s="71">
        <v>10556.48</v>
      </c>
      <c r="P87" s="44">
        <f t="shared" si="3"/>
        <v>1055648</v>
      </c>
    </row>
    <row r="88" spans="1:16" ht="12.75">
      <c r="A88" s="59" t="s">
        <v>1169</v>
      </c>
      <c r="B88" s="59" t="s">
        <v>1277</v>
      </c>
      <c r="C88" s="59">
        <v>1706</v>
      </c>
      <c r="D88" s="59">
        <v>44</v>
      </c>
      <c r="E88" s="50" t="s">
        <v>83</v>
      </c>
      <c r="F88" s="59" t="s">
        <v>6</v>
      </c>
      <c r="L88" s="71">
        <v>33739.92</v>
      </c>
      <c r="P88" s="44">
        <f t="shared" si="3"/>
        <v>3373992</v>
      </c>
    </row>
    <row r="89" spans="1:16" ht="12.75">
      <c r="A89" s="59" t="s">
        <v>1165</v>
      </c>
      <c r="B89" s="59" t="s">
        <v>1277</v>
      </c>
      <c r="C89" s="59">
        <v>1706</v>
      </c>
      <c r="D89" s="59">
        <v>45</v>
      </c>
      <c r="E89" s="50" t="s">
        <v>83</v>
      </c>
      <c r="F89" s="59" t="s">
        <v>1254</v>
      </c>
      <c r="L89">
        <v>216.91</v>
      </c>
      <c r="P89" s="44">
        <f t="shared" si="3"/>
        <v>21691</v>
      </c>
    </row>
    <row r="90" spans="1:16" ht="25.5">
      <c r="A90" s="59" t="s">
        <v>1166</v>
      </c>
      <c r="B90" s="59" t="s">
        <v>1277</v>
      </c>
      <c r="C90" s="59">
        <v>1706</v>
      </c>
      <c r="D90" s="59">
        <v>46</v>
      </c>
      <c r="E90" s="50" t="s">
        <v>83</v>
      </c>
      <c r="F90" s="59" t="s">
        <v>1254</v>
      </c>
      <c r="L90">
        <v>189.8</v>
      </c>
      <c r="P90" s="44">
        <f t="shared" si="3"/>
        <v>18980</v>
      </c>
    </row>
    <row r="91" spans="1:16" ht="25.5">
      <c r="A91" s="59" t="s">
        <v>1166</v>
      </c>
      <c r="B91" s="59" t="s">
        <v>1277</v>
      </c>
      <c r="C91" s="59">
        <v>1706</v>
      </c>
      <c r="D91" s="59">
        <v>47</v>
      </c>
      <c r="E91" s="50" t="s">
        <v>83</v>
      </c>
      <c r="F91" s="59" t="s">
        <v>1254</v>
      </c>
      <c r="L91">
        <v>189.8</v>
      </c>
      <c r="P91" s="44">
        <f t="shared" si="3"/>
        <v>18980</v>
      </c>
    </row>
    <row r="92" spans="1:16" ht="12.75">
      <c r="A92" s="59" t="s">
        <v>1170</v>
      </c>
      <c r="B92" s="59" t="s">
        <v>1277</v>
      </c>
      <c r="C92" s="59">
        <v>1706</v>
      </c>
      <c r="D92" s="59">
        <v>48</v>
      </c>
      <c r="E92" s="50" t="s">
        <v>83</v>
      </c>
      <c r="F92" s="59" t="s">
        <v>1256</v>
      </c>
      <c r="L92">
        <v>479.27</v>
      </c>
      <c r="P92" s="44">
        <f t="shared" si="3"/>
        <v>47927</v>
      </c>
    </row>
    <row r="93" spans="1:16" ht="12.75">
      <c r="A93" s="59" t="s">
        <v>1167</v>
      </c>
      <c r="B93" s="59" t="s">
        <v>1277</v>
      </c>
      <c r="C93" s="59">
        <v>1706</v>
      </c>
      <c r="D93" s="59">
        <v>49</v>
      </c>
      <c r="E93" s="50" t="s">
        <v>83</v>
      </c>
      <c r="F93" s="59" t="s">
        <v>1264</v>
      </c>
      <c r="L93">
        <v>334.41</v>
      </c>
      <c r="P93" s="44">
        <f t="shared" si="3"/>
        <v>33441</v>
      </c>
    </row>
    <row r="94" spans="1:16" ht="12.75">
      <c r="A94" s="59" t="s">
        <v>1165</v>
      </c>
      <c r="B94" s="59" t="s">
        <v>1277</v>
      </c>
      <c r="C94" s="59">
        <v>1706</v>
      </c>
      <c r="D94" s="59">
        <v>50</v>
      </c>
      <c r="E94" s="50" t="s">
        <v>83</v>
      </c>
      <c r="F94" s="59" t="s">
        <v>1254</v>
      </c>
      <c r="L94">
        <v>271.14</v>
      </c>
      <c r="P94" s="44">
        <f t="shared" si="3"/>
        <v>27114</v>
      </c>
    </row>
    <row r="95" spans="1:16" ht="12.75">
      <c r="A95" s="59" t="s">
        <v>1165</v>
      </c>
      <c r="B95" s="59" t="s">
        <v>1277</v>
      </c>
      <c r="C95" s="59">
        <v>1706</v>
      </c>
      <c r="D95" s="59">
        <v>51</v>
      </c>
      <c r="E95" s="50" t="s">
        <v>83</v>
      </c>
      <c r="F95" s="59" t="s">
        <v>1254</v>
      </c>
      <c r="L95">
        <v>189.8</v>
      </c>
      <c r="P95" s="44">
        <f t="shared" si="3"/>
        <v>18980</v>
      </c>
    </row>
    <row r="96" spans="1:16" ht="12.75">
      <c r="A96" s="59" t="s">
        <v>1165</v>
      </c>
      <c r="B96" s="59" t="s">
        <v>1277</v>
      </c>
      <c r="C96" s="59">
        <v>1706</v>
      </c>
      <c r="D96" s="59">
        <v>52</v>
      </c>
      <c r="E96" s="50" t="s">
        <v>83</v>
      </c>
      <c r="F96" s="59" t="s">
        <v>1264</v>
      </c>
      <c r="L96">
        <v>440.28</v>
      </c>
      <c r="P96" s="44">
        <f t="shared" si="3"/>
        <v>44028</v>
      </c>
    </row>
    <row r="97" spans="1:16" ht="12.75">
      <c r="A97" s="59" t="s">
        <v>1165</v>
      </c>
      <c r="B97" s="59" t="s">
        <v>1277</v>
      </c>
      <c r="C97" s="59">
        <v>1706</v>
      </c>
      <c r="D97" s="59">
        <v>53</v>
      </c>
      <c r="E97" s="50" t="s">
        <v>83</v>
      </c>
      <c r="F97" s="59" t="s">
        <v>1254</v>
      </c>
      <c r="L97">
        <v>271.14</v>
      </c>
      <c r="P97" s="44">
        <f t="shared" si="3"/>
        <v>27114</v>
      </c>
    </row>
    <row r="98" spans="1:16" ht="25.5">
      <c r="A98" s="59" t="s">
        <v>1166</v>
      </c>
      <c r="B98" s="59" t="s">
        <v>1277</v>
      </c>
      <c r="C98" s="59">
        <v>1706</v>
      </c>
      <c r="D98" s="59">
        <v>54</v>
      </c>
      <c r="E98" s="50" t="s">
        <v>83</v>
      </c>
      <c r="F98" s="59" t="s">
        <v>1254</v>
      </c>
      <c r="L98">
        <v>189.8</v>
      </c>
      <c r="P98" s="44">
        <f t="shared" si="3"/>
        <v>18980</v>
      </c>
    </row>
    <row r="99" spans="1:16" ht="12.75">
      <c r="A99" s="59" t="s">
        <v>1167</v>
      </c>
      <c r="B99" s="59" t="s">
        <v>1277</v>
      </c>
      <c r="C99" s="59">
        <v>1706</v>
      </c>
      <c r="D99" s="59">
        <v>55</v>
      </c>
      <c r="E99" s="50" t="s">
        <v>83</v>
      </c>
      <c r="F99" s="59" t="s">
        <v>1264</v>
      </c>
      <c r="L99">
        <v>320.2</v>
      </c>
      <c r="P99" s="44">
        <f t="shared" si="3"/>
        <v>32020</v>
      </c>
    </row>
    <row r="100" spans="1:16" ht="12.75">
      <c r="A100" s="59" t="s">
        <v>1167</v>
      </c>
      <c r="B100" s="59" t="s">
        <v>1277</v>
      </c>
      <c r="C100" s="59">
        <v>1706</v>
      </c>
      <c r="D100" s="59">
        <v>56</v>
      </c>
      <c r="E100" s="50" t="s">
        <v>83</v>
      </c>
      <c r="F100" s="59" t="s">
        <v>1264</v>
      </c>
      <c r="L100">
        <v>280.18</v>
      </c>
      <c r="P100" s="44">
        <f t="shared" si="3"/>
        <v>28018</v>
      </c>
    </row>
    <row r="101" spans="1:17" s="116" customFormat="1" ht="12.75">
      <c r="A101" s="199" t="s">
        <v>624</v>
      </c>
      <c r="B101" s="199"/>
      <c r="C101" s="199"/>
      <c r="D101" s="199"/>
      <c r="E101" s="199"/>
      <c r="F101" s="199"/>
      <c r="G101" s="199"/>
      <c r="H101" s="199"/>
      <c r="P101" s="166">
        <f>SUM(P76:P100)</f>
        <v>5112809</v>
      </c>
      <c r="Q101" s="166">
        <v>5112809</v>
      </c>
    </row>
    <row r="102" spans="1:8" ht="25.5">
      <c r="A102" s="59" t="s">
        <v>1237</v>
      </c>
      <c r="B102" s="59"/>
      <c r="C102" s="59"/>
      <c r="D102" s="59"/>
      <c r="E102" s="59"/>
      <c r="F102" s="59"/>
      <c r="G102" s="59" t="s">
        <v>1238</v>
      </c>
      <c r="H102" s="59" t="s">
        <v>1239</v>
      </c>
    </row>
    <row r="103" spans="1:8" ht="25.5">
      <c r="A103" s="59" t="s">
        <v>1237</v>
      </c>
      <c r="B103" s="59"/>
      <c r="C103" s="59"/>
      <c r="D103" s="59"/>
      <c r="E103" s="59"/>
      <c r="F103" s="59"/>
      <c r="G103" s="59" t="s">
        <v>1171</v>
      </c>
      <c r="H103" s="59" t="s">
        <v>1239</v>
      </c>
    </row>
    <row r="104" spans="1:8" ht="25.5">
      <c r="A104" s="59" t="s">
        <v>625</v>
      </c>
      <c r="B104" s="59"/>
      <c r="C104" s="59"/>
      <c r="D104" s="59"/>
      <c r="E104" s="59"/>
      <c r="F104" s="59"/>
      <c r="G104" s="59" t="s">
        <v>626</v>
      </c>
      <c r="H104" s="59" t="s">
        <v>1239</v>
      </c>
    </row>
    <row r="105" spans="1:8" ht="25.5">
      <c r="A105" s="59" t="s">
        <v>625</v>
      </c>
      <c r="B105" s="59"/>
      <c r="C105" s="59"/>
      <c r="D105" s="59"/>
      <c r="E105" s="59"/>
      <c r="F105" s="59"/>
      <c r="G105" s="59" t="s">
        <v>137</v>
      </c>
      <c r="H105" s="59" t="s">
        <v>1239</v>
      </c>
    </row>
    <row r="106" spans="1:16" ht="25.5">
      <c r="A106" s="59" t="s">
        <v>1172</v>
      </c>
      <c r="B106" s="59" t="s">
        <v>1150</v>
      </c>
      <c r="C106" s="59">
        <v>561</v>
      </c>
      <c r="D106" s="59">
        <v>1</v>
      </c>
      <c r="E106" s="50" t="s">
        <v>83</v>
      </c>
      <c r="F106" s="59" t="s">
        <v>1142</v>
      </c>
      <c r="H106" s="59"/>
      <c r="L106" s="71">
        <v>27356.93</v>
      </c>
      <c r="P106" s="44">
        <f aca="true" t="shared" si="4" ref="P106:P112">L106*100</f>
        <v>2735693</v>
      </c>
    </row>
    <row r="107" spans="1:16" ht="25.5">
      <c r="A107" s="59" t="s">
        <v>1173</v>
      </c>
      <c r="B107" s="59" t="s">
        <v>1150</v>
      </c>
      <c r="C107" s="59">
        <v>561</v>
      </c>
      <c r="D107" s="59">
        <v>2</v>
      </c>
      <c r="E107" s="50" t="s">
        <v>83</v>
      </c>
      <c r="F107" s="59" t="s">
        <v>20</v>
      </c>
      <c r="L107">
        <v>681.72</v>
      </c>
      <c r="P107" s="44">
        <f t="shared" si="4"/>
        <v>68172</v>
      </c>
    </row>
    <row r="108" spans="1:16" ht="25.5">
      <c r="A108" s="59" t="s">
        <v>1174</v>
      </c>
      <c r="B108" s="59" t="s">
        <v>1150</v>
      </c>
      <c r="C108" s="59">
        <v>561</v>
      </c>
      <c r="D108" s="59">
        <v>3</v>
      </c>
      <c r="E108" s="50" t="s">
        <v>83</v>
      </c>
      <c r="F108" s="59" t="s">
        <v>4</v>
      </c>
      <c r="L108">
        <v>253.06</v>
      </c>
      <c r="P108" s="44">
        <f t="shared" si="4"/>
        <v>25306</v>
      </c>
    </row>
    <row r="109" spans="1:16" ht="25.5">
      <c r="A109" s="59" t="s">
        <v>1175</v>
      </c>
      <c r="B109" s="59" t="s">
        <v>1150</v>
      </c>
      <c r="C109" s="59">
        <v>561</v>
      </c>
      <c r="D109" s="59">
        <v>4</v>
      </c>
      <c r="E109" s="50" t="s">
        <v>83</v>
      </c>
      <c r="F109" s="59" t="s">
        <v>1279</v>
      </c>
      <c r="L109">
        <v>673.2</v>
      </c>
      <c r="P109" s="44">
        <f t="shared" si="4"/>
        <v>67320</v>
      </c>
    </row>
    <row r="110" spans="1:16" ht="25.5">
      <c r="A110" s="59" t="s">
        <v>1176</v>
      </c>
      <c r="B110" s="59" t="s">
        <v>1150</v>
      </c>
      <c r="C110" s="59">
        <v>561</v>
      </c>
      <c r="D110" s="59">
        <v>5</v>
      </c>
      <c r="E110" s="50" t="s">
        <v>83</v>
      </c>
      <c r="F110" s="59" t="s">
        <v>1279</v>
      </c>
      <c r="L110">
        <v>979.2</v>
      </c>
      <c r="P110" s="44">
        <f t="shared" si="4"/>
        <v>97920</v>
      </c>
    </row>
    <row r="111" spans="1:16" ht="25.5">
      <c r="A111" s="59" t="s">
        <v>1175</v>
      </c>
      <c r="B111" s="59" t="s">
        <v>1150</v>
      </c>
      <c r="C111" s="59">
        <v>561</v>
      </c>
      <c r="D111" s="59">
        <v>6</v>
      </c>
      <c r="E111" s="50" t="s">
        <v>83</v>
      </c>
      <c r="F111" s="59" t="s">
        <v>1279</v>
      </c>
      <c r="L111" s="71">
        <v>3183.44</v>
      </c>
      <c r="P111" s="44">
        <f t="shared" si="4"/>
        <v>318344</v>
      </c>
    </row>
    <row r="112" spans="1:16" ht="12.75">
      <c r="A112" s="59" t="s">
        <v>1177</v>
      </c>
      <c r="B112" s="59" t="s">
        <v>1150</v>
      </c>
      <c r="C112" s="59">
        <v>561</v>
      </c>
      <c r="D112" s="59">
        <v>7</v>
      </c>
      <c r="E112" s="50" t="s">
        <v>83</v>
      </c>
      <c r="F112" s="59" t="s">
        <v>1279</v>
      </c>
      <c r="L112">
        <v>775.2</v>
      </c>
      <c r="P112" s="44">
        <f t="shared" si="4"/>
        <v>77520</v>
      </c>
    </row>
    <row r="113" spans="1:17" s="116" customFormat="1" ht="25.5">
      <c r="A113" s="199" t="s">
        <v>627</v>
      </c>
      <c r="B113" s="199"/>
      <c r="C113" s="199"/>
      <c r="D113" s="199"/>
      <c r="E113" s="199"/>
      <c r="F113" s="199"/>
      <c r="G113" s="199"/>
      <c r="H113" s="199"/>
      <c r="P113" s="166">
        <f>SUM(P106:P112)</f>
        <v>3390275</v>
      </c>
      <c r="Q113" s="166">
        <v>3390275</v>
      </c>
    </row>
    <row r="114" spans="1:8" ht="25.5">
      <c r="A114" s="59" t="s">
        <v>1241</v>
      </c>
      <c r="B114" s="59"/>
      <c r="C114" s="59"/>
      <c r="D114" s="59"/>
      <c r="E114" s="59"/>
      <c r="F114" s="59"/>
      <c r="G114" s="59" t="s">
        <v>1243</v>
      </c>
      <c r="H114" s="60" t="s">
        <v>1242</v>
      </c>
    </row>
    <row r="115" spans="1:8" ht="25.5">
      <c r="A115" s="59" t="s">
        <v>1241</v>
      </c>
      <c r="B115" s="59"/>
      <c r="C115" s="59"/>
      <c r="D115" s="59"/>
      <c r="E115" s="59"/>
      <c r="F115" s="59"/>
      <c r="G115" s="59" t="s">
        <v>1243</v>
      </c>
      <c r="H115" s="60" t="s">
        <v>1244</v>
      </c>
    </row>
    <row r="116" spans="1:8" ht="25.5">
      <c r="A116" s="59" t="s">
        <v>1241</v>
      </c>
      <c r="B116" s="59"/>
      <c r="C116" s="59"/>
      <c r="D116" s="59"/>
      <c r="E116" s="59"/>
      <c r="F116" s="59"/>
      <c r="G116" s="59" t="s">
        <v>1243</v>
      </c>
      <c r="H116" s="60" t="s">
        <v>33</v>
      </c>
    </row>
    <row r="117" spans="1:8" ht="25.5">
      <c r="A117" s="59" t="s">
        <v>1241</v>
      </c>
      <c r="B117" s="59"/>
      <c r="C117" s="59"/>
      <c r="D117" s="59"/>
      <c r="E117" s="59"/>
      <c r="F117" s="59"/>
      <c r="G117" s="59" t="s">
        <v>1243</v>
      </c>
      <c r="H117" s="60" t="s">
        <v>34</v>
      </c>
    </row>
    <row r="118" spans="1:8" ht="25.5">
      <c r="A118" s="59" t="s">
        <v>1241</v>
      </c>
      <c r="B118" s="59"/>
      <c r="C118" s="59"/>
      <c r="D118" s="59"/>
      <c r="E118" s="59"/>
      <c r="F118" s="59"/>
      <c r="G118" s="59" t="s">
        <v>1243</v>
      </c>
      <c r="H118" s="60" t="s">
        <v>35</v>
      </c>
    </row>
    <row r="119" spans="1:8" ht="25.5">
      <c r="A119" s="59" t="s">
        <v>1241</v>
      </c>
      <c r="B119" s="59"/>
      <c r="C119" s="59"/>
      <c r="D119" s="59"/>
      <c r="E119" s="59"/>
      <c r="F119" s="59"/>
      <c r="G119" s="59" t="s">
        <v>1243</v>
      </c>
      <c r="H119" s="60" t="s">
        <v>36</v>
      </c>
    </row>
    <row r="120" spans="1:8" ht="25.5">
      <c r="A120" s="59" t="s">
        <v>1241</v>
      </c>
      <c r="B120" s="59"/>
      <c r="C120" s="59"/>
      <c r="D120" s="59"/>
      <c r="E120" s="59"/>
      <c r="F120" s="59"/>
      <c r="G120" s="59" t="s">
        <v>1243</v>
      </c>
      <c r="H120" s="60" t="s">
        <v>37</v>
      </c>
    </row>
    <row r="121" spans="1:8" ht="25.5">
      <c r="A121" s="59" t="s">
        <v>1241</v>
      </c>
      <c r="B121" s="59"/>
      <c r="C121" s="59"/>
      <c r="D121" s="59"/>
      <c r="E121" s="59"/>
      <c r="F121" s="59"/>
      <c r="G121" s="59" t="s">
        <v>1243</v>
      </c>
      <c r="H121" s="60" t="s">
        <v>38</v>
      </c>
    </row>
    <row r="122" spans="1:8" ht="25.5">
      <c r="A122" s="59" t="s">
        <v>1241</v>
      </c>
      <c r="B122" s="59"/>
      <c r="C122" s="59"/>
      <c r="D122" s="59"/>
      <c r="E122" s="59"/>
      <c r="F122" s="59"/>
      <c r="G122" s="59" t="s">
        <v>1243</v>
      </c>
      <c r="H122" s="60" t="s">
        <v>39</v>
      </c>
    </row>
    <row r="123" spans="1:8" ht="25.5">
      <c r="A123" s="59" t="s">
        <v>1241</v>
      </c>
      <c r="B123" s="59"/>
      <c r="C123" s="59"/>
      <c r="D123" s="59"/>
      <c r="E123" s="59"/>
      <c r="F123" s="59"/>
      <c r="G123" s="59" t="s">
        <v>1243</v>
      </c>
      <c r="H123" s="60" t="s">
        <v>40</v>
      </c>
    </row>
    <row r="124" spans="1:16" ht="25.5">
      <c r="A124" s="59" t="s">
        <v>1179</v>
      </c>
      <c r="B124" s="59" t="s">
        <v>1178</v>
      </c>
      <c r="C124" s="59" t="s">
        <v>1180</v>
      </c>
      <c r="D124" s="59">
        <v>6</v>
      </c>
      <c r="E124" s="59" t="s">
        <v>283</v>
      </c>
      <c r="F124" s="59" t="s">
        <v>6</v>
      </c>
      <c r="H124" s="60"/>
      <c r="L124" s="71">
        <v>20570.99</v>
      </c>
      <c r="P124" s="44">
        <f>L124*100</f>
        <v>2057099.0000000002</v>
      </c>
    </row>
    <row r="125" spans="1:17" s="116" customFormat="1" ht="12.75">
      <c r="A125" s="199" t="s">
        <v>1181</v>
      </c>
      <c r="B125" s="199"/>
      <c r="C125" s="199"/>
      <c r="D125" s="199"/>
      <c r="E125" s="199"/>
      <c r="F125" s="199"/>
      <c r="G125" s="199"/>
      <c r="H125" s="199"/>
      <c r="P125" s="166">
        <f>SUM(P124)</f>
        <v>2057099.0000000002</v>
      </c>
      <c r="Q125" s="166">
        <v>2057099</v>
      </c>
    </row>
    <row r="126" spans="1:8" ht="25.5">
      <c r="A126" s="59" t="s">
        <v>41</v>
      </c>
      <c r="B126" s="59"/>
      <c r="C126" s="59"/>
      <c r="D126" s="59"/>
      <c r="E126" s="59"/>
      <c r="F126" s="59"/>
      <c r="G126" s="59" t="s">
        <v>1183</v>
      </c>
      <c r="H126" s="59" t="s">
        <v>42</v>
      </c>
    </row>
    <row r="127" spans="1:8" ht="12.75">
      <c r="A127" s="59" t="s">
        <v>41</v>
      </c>
      <c r="B127" s="59"/>
      <c r="C127" s="59"/>
      <c r="D127" s="59"/>
      <c r="E127" s="59"/>
      <c r="F127" s="59"/>
      <c r="G127" s="59" t="s">
        <v>1182</v>
      </c>
      <c r="H127" s="59" t="s">
        <v>42</v>
      </c>
    </row>
    <row r="128" spans="1:16" ht="12.75">
      <c r="A128" s="59" t="s">
        <v>1184</v>
      </c>
      <c r="B128" s="59" t="s">
        <v>1251</v>
      </c>
      <c r="C128" s="59">
        <v>5187</v>
      </c>
      <c r="D128" s="59">
        <v>1</v>
      </c>
      <c r="E128" s="59" t="s">
        <v>83</v>
      </c>
      <c r="F128" s="59" t="s">
        <v>1266</v>
      </c>
      <c r="H128" s="59"/>
      <c r="L128" s="71">
        <v>2502.54</v>
      </c>
      <c r="P128" s="44">
        <f>L128*100</f>
        <v>250254</v>
      </c>
    </row>
    <row r="129" spans="1:16" ht="12.75">
      <c r="A129" s="59" t="s">
        <v>1185</v>
      </c>
      <c r="B129" s="59" t="s">
        <v>1251</v>
      </c>
      <c r="C129" s="59">
        <v>5187</v>
      </c>
      <c r="D129" s="59">
        <v>2</v>
      </c>
      <c r="E129" s="59" t="s">
        <v>83</v>
      </c>
      <c r="F129" s="59" t="s">
        <v>1254</v>
      </c>
      <c r="L129">
        <v>189.8</v>
      </c>
      <c r="P129" s="44">
        <f>L129*100</f>
        <v>18980</v>
      </c>
    </row>
    <row r="130" spans="1:16" ht="12.75">
      <c r="A130" s="59"/>
      <c r="B130" s="59"/>
      <c r="C130" s="59"/>
      <c r="D130" s="59"/>
      <c r="E130" s="59"/>
      <c r="F130" s="59"/>
      <c r="H130" s="216" t="s">
        <v>1189</v>
      </c>
      <c r="P130" s="44">
        <v>176541.9</v>
      </c>
    </row>
    <row r="131" spans="1:16" ht="12.75">
      <c r="A131" s="59"/>
      <c r="B131" s="59"/>
      <c r="C131" s="59"/>
      <c r="D131" s="59"/>
      <c r="E131" s="59"/>
      <c r="F131" s="59"/>
      <c r="P131" s="44">
        <v>196253.62</v>
      </c>
    </row>
    <row r="132" spans="1:17" s="116" customFormat="1" ht="12.75">
      <c r="A132" s="199" t="s">
        <v>43</v>
      </c>
      <c r="B132" s="199"/>
      <c r="C132" s="199"/>
      <c r="D132" s="199"/>
      <c r="E132" s="199"/>
      <c r="F132" s="199"/>
      <c r="G132" s="199"/>
      <c r="H132" s="199"/>
      <c r="P132" s="70">
        <f>SUM(P128:P131)</f>
        <v>642029.52</v>
      </c>
      <c r="Q132" s="166">
        <v>642029.52</v>
      </c>
    </row>
    <row r="133" spans="1:8" ht="25.5">
      <c r="A133" s="59" t="s">
        <v>44</v>
      </c>
      <c r="B133" s="59"/>
      <c r="C133" s="59"/>
      <c r="D133" s="59"/>
      <c r="E133" s="59"/>
      <c r="F133" s="59"/>
      <c r="G133" s="59" t="s">
        <v>1187</v>
      </c>
      <c r="H133" s="59" t="s">
        <v>1186</v>
      </c>
    </row>
    <row r="134" spans="1:8" ht="25.5">
      <c r="A134" s="59" t="s">
        <v>44</v>
      </c>
      <c r="B134" s="59"/>
      <c r="C134" s="59"/>
      <c r="D134" s="59"/>
      <c r="E134" s="59"/>
      <c r="F134" s="59"/>
      <c r="G134" s="59" t="s">
        <v>1188</v>
      </c>
      <c r="H134" s="59" t="s">
        <v>1186</v>
      </c>
    </row>
    <row r="135" spans="1:8" ht="25.5">
      <c r="A135" s="59" t="s">
        <v>44</v>
      </c>
      <c r="B135" s="59"/>
      <c r="C135" s="59"/>
      <c r="D135" s="59"/>
      <c r="E135" s="59"/>
      <c r="F135" s="59"/>
      <c r="G135" s="59" t="s">
        <v>13</v>
      </c>
      <c r="H135" s="59" t="s">
        <v>1186</v>
      </c>
    </row>
    <row r="136" spans="1:16" ht="25.5">
      <c r="A136" s="59" t="s">
        <v>1190</v>
      </c>
      <c r="B136" s="59" t="s">
        <v>1277</v>
      </c>
      <c r="C136" s="59">
        <v>1768</v>
      </c>
      <c r="D136" s="59"/>
      <c r="E136" s="59" t="s">
        <v>83</v>
      </c>
      <c r="F136" t="s">
        <v>1191</v>
      </c>
      <c r="L136" s="71">
        <v>216911.9</v>
      </c>
      <c r="M136" s="44"/>
      <c r="P136" s="44">
        <f>L136*50</f>
        <v>10845595</v>
      </c>
    </row>
    <row r="137" spans="1:17" s="116" customFormat="1" ht="25.5">
      <c r="A137" s="199" t="s">
        <v>1192</v>
      </c>
      <c r="B137" s="199"/>
      <c r="C137" s="199"/>
      <c r="D137" s="199"/>
      <c r="E137" s="199"/>
      <c r="F137" s="199"/>
      <c r="G137" s="199"/>
      <c r="H137" s="199"/>
      <c r="P137" s="166">
        <f>SUM(P136)</f>
        <v>10845595</v>
      </c>
      <c r="Q137" s="166">
        <v>10845595</v>
      </c>
    </row>
    <row r="138" spans="1:8" ht="12.75">
      <c r="A138" s="59" t="s">
        <v>45</v>
      </c>
      <c r="B138" s="59"/>
      <c r="C138" s="59"/>
      <c r="D138" s="59"/>
      <c r="E138" s="59"/>
      <c r="F138" s="59"/>
      <c r="G138" s="59" t="s">
        <v>1193</v>
      </c>
      <c r="H138" s="59" t="s">
        <v>46</v>
      </c>
    </row>
    <row r="139" spans="1:8" ht="12.75">
      <c r="A139" s="59" t="s">
        <v>45</v>
      </c>
      <c r="B139" s="59"/>
      <c r="C139" s="59"/>
      <c r="D139" s="59"/>
      <c r="E139" s="59"/>
      <c r="F139" s="59"/>
      <c r="G139" s="59" t="s">
        <v>610</v>
      </c>
      <c r="H139" s="59" t="s">
        <v>46</v>
      </c>
    </row>
    <row r="140" spans="1:8" ht="25.5">
      <c r="A140" s="59" t="s">
        <v>45</v>
      </c>
      <c r="B140" s="59"/>
      <c r="C140" s="59"/>
      <c r="D140" s="59"/>
      <c r="E140" s="59"/>
      <c r="F140" s="59"/>
      <c r="G140" s="59" t="s">
        <v>1198</v>
      </c>
      <c r="H140" s="59" t="s">
        <v>46</v>
      </c>
    </row>
    <row r="141" spans="1:8" ht="25.5">
      <c r="A141" s="59" t="s">
        <v>45</v>
      </c>
      <c r="B141" s="59"/>
      <c r="C141" s="59"/>
      <c r="D141" s="59"/>
      <c r="E141" s="59"/>
      <c r="F141" s="59"/>
      <c r="G141" s="59" t="s">
        <v>1199</v>
      </c>
      <c r="H141" s="59" t="s">
        <v>46</v>
      </c>
    </row>
    <row r="142" spans="1:16" ht="12.75">
      <c r="A142" s="59" t="s">
        <v>1195</v>
      </c>
      <c r="B142" s="59" t="s">
        <v>1194</v>
      </c>
      <c r="C142" s="59">
        <v>1592</v>
      </c>
      <c r="D142" s="59">
        <v>1</v>
      </c>
      <c r="E142" s="59" t="s">
        <v>83</v>
      </c>
      <c r="F142" t="s">
        <v>1191</v>
      </c>
      <c r="L142" s="71">
        <v>114653.43</v>
      </c>
      <c r="P142" s="44">
        <f>L142*50</f>
        <v>5732671.5</v>
      </c>
    </row>
    <row r="143" spans="1:16" ht="25.5">
      <c r="A143" s="75" t="s">
        <v>1196</v>
      </c>
      <c r="B143" s="59" t="s">
        <v>1194</v>
      </c>
      <c r="C143" s="59">
        <v>1592</v>
      </c>
      <c r="D143" s="59">
        <v>2</v>
      </c>
      <c r="E143" s="59" t="s">
        <v>83</v>
      </c>
      <c r="F143" t="s">
        <v>1191</v>
      </c>
      <c r="L143" s="71">
        <v>8192.3</v>
      </c>
      <c r="P143" s="44">
        <f>L143*50</f>
        <v>409614.99999999994</v>
      </c>
    </row>
    <row r="144" spans="1:16" ht="12.75">
      <c r="A144" s="75" t="s">
        <v>1197</v>
      </c>
      <c r="B144" s="59" t="s">
        <v>1194</v>
      </c>
      <c r="C144" s="59">
        <v>1592</v>
      </c>
      <c r="D144" s="59">
        <v>3</v>
      </c>
      <c r="E144" s="59" t="s">
        <v>83</v>
      </c>
      <c r="F144" t="s">
        <v>20</v>
      </c>
      <c r="L144">
        <v>529.37</v>
      </c>
      <c r="P144" s="44">
        <f>L144*100</f>
        <v>52937</v>
      </c>
    </row>
    <row r="145" spans="2:16" ht="15">
      <c r="B145" s="59"/>
      <c r="C145" s="59"/>
      <c r="D145" s="59"/>
      <c r="E145" s="59"/>
      <c r="H145" s="216" t="s">
        <v>609</v>
      </c>
      <c r="O145" s="23">
        <v>7006186000</v>
      </c>
      <c r="P145" s="63">
        <f>[1]!EUROCONVERT(O145,"ITL","EUR")</f>
        <v>3618393.1</v>
      </c>
    </row>
    <row r="146" spans="1:17" s="116" customFormat="1" ht="12.75">
      <c r="A146" s="199" t="s">
        <v>1200</v>
      </c>
      <c r="B146" s="199"/>
      <c r="C146" s="199"/>
      <c r="D146" s="199"/>
      <c r="H146" s="217"/>
      <c r="P146" s="166">
        <f>SUM(P138:P145)</f>
        <v>9813616.6</v>
      </c>
      <c r="Q146" s="166">
        <v>9813616.6</v>
      </c>
    </row>
    <row r="147" spans="1:8" ht="12.75">
      <c r="A147" s="61" t="s">
        <v>47</v>
      </c>
      <c r="B147" s="59"/>
      <c r="C147" s="59"/>
      <c r="D147" s="59"/>
      <c r="E147" s="59"/>
      <c r="F147" s="59"/>
      <c r="G147" s="59" t="s">
        <v>1201</v>
      </c>
      <c r="H147" s="59" t="s">
        <v>48</v>
      </c>
    </row>
    <row r="148" spans="1:16" ht="12.75">
      <c r="A148" t="s">
        <v>1203</v>
      </c>
      <c r="B148" t="s">
        <v>1202</v>
      </c>
      <c r="C148">
        <v>730</v>
      </c>
      <c r="D148">
        <v>9</v>
      </c>
      <c r="F148" t="s">
        <v>1266</v>
      </c>
      <c r="L148" s="71">
        <v>17298.41</v>
      </c>
      <c r="M148" s="44"/>
      <c r="P148" s="44">
        <f>L148*100</f>
        <v>1729841</v>
      </c>
    </row>
    <row r="149" spans="1:16" ht="12.75">
      <c r="A149" t="s">
        <v>1204</v>
      </c>
      <c r="B149" t="s">
        <v>1202</v>
      </c>
      <c r="C149">
        <v>730</v>
      </c>
      <c r="D149">
        <v>10</v>
      </c>
      <c r="F149" t="s">
        <v>6</v>
      </c>
      <c r="L149" s="71">
        <v>7402.69</v>
      </c>
      <c r="P149" s="44">
        <f>L149*100</f>
        <v>740269</v>
      </c>
    </row>
    <row r="150" spans="1:17" s="116" customFormat="1" ht="12.75">
      <c r="A150" s="199" t="s">
        <v>1205</v>
      </c>
      <c r="H150" s="217"/>
      <c r="P150" s="166">
        <f>SUM(P148:P149)</f>
        <v>2470110</v>
      </c>
      <c r="Q150" s="166">
        <v>2470110</v>
      </c>
    </row>
    <row r="151" spans="1:16" ht="12.75">
      <c r="A151" s="8" t="s">
        <v>438</v>
      </c>
      <c r="B151" s="8"/>
      <c r="C151" s="8"/>
      <c r="D151" s="8"/>
      <c r="E151" s="8"/>
      <c r="F151" s="8"/>
      <c r="G151" s="8" t="s">
        <v>1245</v>
      </c>
      <c r="H151" s="216" t="s">
        <v>823</v>
      </c>
      <c r="I151" s="10"/>
      <c r="J151" s="11"/>
      <c r="L151" s="8"/>
      <c r="M151" s="12"/>
      <c r="N151" s="13"/>
      <c r="O151" s="14"/>
      <c r="P151" s="44">
        <v>4193630</v>
      </c>
    </row>
    <row r="152" spans="1:16" ht="12.75">
      <c r="A152" s="8" t="s">
        <v>438</v>
      </c>
      <c r="B152" s="8"/>
      <c r="C152" s="8"/>
      <c r="D152" s="8"/>
      <c r="E152" s="8"/>
      <c r="F152" s="8"/>
      <c r="G152" s="8" t="s">
        <v>1246</v>
      </c>
      <c r="H152" s="216" t="s">
        <v>823</v>
      </c>
      <c r="I152" s="10"/>
      <c r="J152" s="11"/>
      <c r="L152" s="8"/>
      <c r="M152" s="12"/>
      <c r="N152" s="13"/>
      <c r="O152" s="14"/>
      <c r="P152" s="44">
        <v>373956</v>
      </c>
    </row>
    <row r="153" spans="1:16" ht="12.75">
      <c r="A153" s="8" t="s">
        <v>438</v>
      </c>
      <c r="B153" s="8"/>
      <c r="C153" s="8"/>
      <c r="D153" s="8"/>
      <c r="E153" s="8"/>
      <c r="F153" s="8"/>
      <c r="G153" s="8" t="s">
        <v>1247</v>
      </c>
      <c r="H153" s="216" t="s">
        <v>823</v>
      </c>
      <c r="I153" s="10"/>
      <c r="J153" s="11"/>
      <c r="L153" s="8"/>
      <c r="M153" s="12"/>
      <c r="N153" s="13"/>
      <c r="O153" s="14"/>
      <c r="P153" s="44">
        <v>42000</v>
      </c>
    </row>
    <row r="154" spans="1:17" s="116" customFormat="1" ht="12.75">
      <c r="A154" s="103" t="s">
        <v>439</v>
      </c>
      <c r="B154" s="103"/>
      <c r="C154" s="103"/>
      <c r="D154" s="103"/>
      <c r="E154" s="103"/>
      <c r="F154" s="103"/>
      <c r="G154" s="103"/>
      <c r="H154" s="103"/>
      <c r="I154" s="103"/>
      <c r="J154" s="104"/>
      <c r="K154" s="105"/>
      <c r="L154" s="103"/>
      <c r="M154" s="106"/>
      <c r="N154" s="107"/>
      <c r="O154" s="172"/>
      <c r="P154" s="166">
        <f>SUM(P151:P153)</f>
        <v>4609586</v>
      </c>
      <c r="Q154" s="166">
        <v>4609586</v>
      </c>
    </row>
    <row r="155" spans="1:16" ht="114.75">
      <c r="A155" s="8" t="s">
        <v>1248</v>
      </c>
      <c r="B155" s="6" t="s">
        <v>81</v>
      </c>
      <c r="C155" s="6" t="s">
        <v>82</v>
      </c>
      <c r="D155" s="6">
        <v>9</v>
      </c>
      <c r="E155" s="8" t="s">
        <v>83</v>
      </c>
      <c r="F155" s="8" t="s">
        <v>84</v>
      </c>
      <c r="G155" s="6" t="s">
        <v>827</v>
      </c>
      <c r="H155" s="7" t="s">
        <v>87</v>
      </c>
      <c r="I155" s="8" t="s">
        <v>85</v>
      </c>
      <c r="J155" s="10" t="s">
        <v>85</v>
      </c>
      <c r="K155" s="11" t="s">
        <v>85</v>
      </c>
      <c r="L155" s="8"/>
      <c r="M155" s="12"/>
      <c r="N155" s="13"/>
      <c r="O155" s="14"/>
      <c r="P155" s="44">
        <v>1516503</v>
      </c>
    </row>
    <row r="156" spans="1:16" ht="51">
      <c r="A156" s="8" t="s">
        <v>1248</v>
      </c>
      <c r="B156" s="6">
        <v>2</v>
      </c>
      <c r="C156" s="6" t="s">
        <v>82</v>
      </c>
      <c r="D156" s="6">
        <v>10</v>
      </c>
      <c r="E156" s="8" t="s">
        <v>83</v>
      </c>
      <c r="F156" s="8" t="s">
        <v>88</v>
      </c>
      <c r="G156" s="6" t="s">
        <v>828</v>
      </c>
      <c r="H156" s="8" t="s">
        <v>80</v>
      </c>
      <c r="I156" s="8"/>
      <c r="J156" s="10"/>
      <c r="K156" s="11"/>
      <c r="L156" s="8"/>
      <c r="M156" s="12"/>
      <c r="N156" s="13"/>
      <c r="O156" s="14"/>
      <c r="P156" s="44">
        <v>247469</v>
      </c>
    </row>
    <row r="157" spans="1:16" ht="12.75">
      <c r="A157" s="8" t="s">
        <v>1248</v>
      </c>
      <c r="B157" s="8" t="s">
        <v>197</v>
      </c>
      <c r="C157" s="8" t="s">
        <v>121</v>
      </c>
      <c r="D157" s="8" t="s">
        <v>187</v>
      </c>
      <c r="E157" s="8" t="s">
        <v>83</v>
      </c>
      <c r="F157" s="8"/>
      <c r="G157" s="8" t="s">
        <v>1250</v>
      </c>
      <c r="H157" s="8" t="s">
        <v>85</v>
      </c>
      <c r="I157" s="8" t="s">
        <v>85</v>
      </c>
      <c r="J157" s="10" t="s">
        <v>85</v>
      </c>
      <c r="K157" s="11" t="s">
        <v>85</v>
      </c>
      <c r="L157" s="8"/>
      <c r="M157" s="12"/>
      <c r="N157" s="13"/>
      <c r="O157" s="14"/>
      <c r="P157" s="44">
        <v>0</v>
      </c>
    </row>
    <row r="158" spans="1:17" s="116" customFormat="1" ht="12.75">
      <c r="A158" s="103" t="s">
        <v>1249</v>
      </c>
      <c r="B158" s="103"/>
      <c r="C158" s="103"/>
      <c r="D158" s="103"/>
      <c r="E158" s="103"/>
      <c r="F158" s="103"/>
      <c r="G158" s="103"/>
      <c r="H158" s="103"/>
      <c r="I158" s="103"/>
      <c r="J158" s="104"/>
      <c r="K158" s="105"/>
      <c r="L158" s="103"/>
      <c r="M158" s="106"/>
      <c r="N158" s="107"/>
      <c r="O158" s="172"/>
      <c r="P158" s="166">
        <f>SUM(P155:P157)</f>
        <v>1763972</v>
      </c>
      <c r="Q158" s="166">
        <v>1763972</v>
      </c>
    </row>
    <row r="159" spans="1:17" ht="12.75">
      <c r="A159" s="16" t="s">
        <v>616</v>
      </c>
      <c r="Q159" s="227">
        <f>COUNT(Q2:Q158)</f>
        <v>17</v>
      </c>
    </row>
    <row r="160" spans="1:17" s="116" customFormat="1" ht="12.75">
      <c r="A160" s="222" t="s">
        <v>611</v>
      </c>
      <c r="H160" s="217"/>
      <c r="P160" s="166"/>
      <c r="Q160" s="166">
        <f>SUM(Q2:Q158)</f>
        <v>84934581.79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7109375" style="108" customWidth="1"/>
    <col min="2" max="2" width="9.421875" style="108" customWidth="1"/>
    <col min="3" max="3" width="12.140625" style="108" customWidth="1"/>
    <col min="4" max="4" width="8.28125" style="108" customWidth="1"/>
    <col min="5" max="5" width="13.8515625" style="108" customWidth="1"/>
    <col min="6" max="6" width="4.28125" style="108" customWidth="1"/>
    <col min="7" max="7" width="18.7109375" style="108" customWidth="1"/>
    <col min="8" max="8" width="35.7109375" style="108" customWidth="1"/>
    <col min="9" max="9" width="43.421875" style="108" customWidth="1"/>
    <col min="10" max="10" width="9.8515625" style="108" hidden="1" customWidth="1"/>
    <col min="11" max="11" width="11.28125" style="108" hidden="1" customWidth="1"/>
    <col min="12" max="12" width="9.7109375" style="108" hidden="1" customWidth="1"/>
    <col min="13" max="13" width="8.8515625" style="108" hidden="1" customWidth="1"/>
    <col min="14" max="14" width="0" style="108" hidden="1" customWidth="1"/>
    <col min="15" max="15" width="21.140625" style="109" hidden="1" customWidth="1"/>
    <col min="16" max="16" width="18.7109375" style="112" customWidth="1"/>
    <col min="17" max="17" width="22.7109375" style="112" customWidth="1"/>
    <col min="18" max="16384" width="9.140625" style="108" customWidth="1"/>
  </cols>
  <sheetData>
    <row r="1" spans="1:17" ht="38.25">
      <c r="A1" s="25" t="s">
        <v>52</v>
      </c>
      <c r="B1" s="25" t="s">
        <v>53</v>
      </c>
      <c r="C1" s="34" t="s">
        <v>836</v>
      </c>
      <c r="D1" s="25" t="s">
        <v>54</v>
      </c>
      <c r="E1" s="25" t="s">
        <v>55</v>
      </c>
      <c r="F1" s="25" t="s">
        <v>56</v>
      </c>
      <c r="G1" s="25" t="s">
        <v>57</v>
      </c>
      <c r="H1" s="34" t="s">
        <v>58</v>
      </c>
      <c r="I1" s="25" t="s">
        <v>59</v>
      </c>
      <c r="J1" s="25" t="s">
        <v>60</v>
      </c>
      <c r="K1" s="25" t="s">
        <v>61</v>
      </c>
      <c r="L1" s="25" t="s">
        <v>62</v>
      </c>
      <c r="M1" s="25" t="s">
        <v>63</v>
      </c>
      <c r="N1" s="25"/>
      <c r="O1" s="35" t="s">
        <v>384</v>
      </c>
      <c r="P1" s="154"/>
      <c r="Q1" s="43" t="s">
        <v>568</v>
      </c>
    </row>
    <row r="2" spans="1:16" ht="25.5">
      <c r="A2" s="16" t="s">
        <v>877</v>
      </c>
      <c r="B2" s="16" t="s">
        <v>85</v>
      </c>
      <c r="C2" s="16" t="s">
        <v>121</v>
      </c>
      <c r="D2" s="16" t="s">
        <v>85</v>
      </c>
      <c r="E2" s="16" t="s">
        <v>878</v>
      </c>
      <c r="F2" s="16" t="s">
        <v>879</v>
      </c>
      <c r="G2" s="16" t="s">
        <v>880</v>
      </c>
      <c r="H2" s="16" t="s">
        <v>85</v>
      </c>
      <c r="I2" s="16" t="s">
        <v>85</v>
      </c>
      <c r="J2" s="17" t="s">
        <v>85</v>
      </c>
      <c r="K2" s="18" t="s">
        <v>85</v>
      </c>
      <c r="L2" s="16" t="s">
        <v>98</v>
      </c>
      <c r="M2" s="19">
        <v>45</v>
      </c>
      <c r="N2" s="21"/>
      <c r="O2" s="36">
        <v>6564800000</v>
      </c>
      <c r="P2" s="110">
        <f>[1]!EUROCONVERT(O2,"ITL","EUR")</f>
        <v>3390436.25</v>
      </c>
    </row>
    <row r="3" spans="1:17" s="180" customFormat="1" ht="16.5">
      <c r="A3" s="97" t="s">
        <v>881</v>
      </c>
      <c r="B3" s="97"/>
      <c r="C3" s="97"/>
      <c r="D3" s="97"/>
      <c r="E3" s="97"/>
      <c r="F3" s="97"/>
      <c r="G3" s="97"/>
      <c r="H3" s="97"/>
      <c r="I3" s="97"/>
      <c r="J3" s="98"/>
      <c r="K3" s="99"/>
      <c r="L3" s="97"/>
      <c r="M3" s="100"/>
      <c r="N3" s="101"/>
      <c r="O3" s="177">
        <f>SUBTOTAL(9,O2:O2)</f>
        <v>6564800000</v>
      </c>
      <c r="P3" s="178">
        <f>[1]!EUROCONVERT(O3,"ITL","EUR")</f>
        <v>3390436.25</v>
      </c>
      <c r="Q3" s="200">
        <v>3390436.25</v>
      </c>
    </row>
    <row r="4" spans="1:16" ht="25.5">
      <c r="A4" s="157" t="s">
        <v>882</v>
      </c>
      <c r="B4" s="16" t="s">
        <v>883</v>
      </c>
      <c r="C4" s="16">
        <v>92229</v>
      </c>
      <c r="D4" s="16" t="s">
        <v>884</v>
      </c>
      <c r="E4" s="16" t="s">
        <v>83</v>
      </c>
      <c r="F4" s="16" t="s">
        <v>108</v>
      </c>
      <c r="G4" s="16" t="s">
        <v>885</v>
      </c>
      <c r="H4" s="16" t="s">
        <v>886</v>
      </c>
      <c r="I4" s="16" t="s">
        <v>887</v>
      </c>
      <c r="J4" s="158">
        <v>34366</v>
      </c>
      <c r="K4" s="158">
        <v>36098</v>
      </c>
      <c r="P4" s="110">
        <f>[1]!EUROCONVERT(O4,"ITL","EUR")</f>
        <v>0</v>
      </c>
    </row>
    <row r="5" spans="1:16" ht="140.25">
      <c r="A5" s="157" t="s">
        <v>882</v>
      </c>
      <c r="B5" s="16" t="s">
        <v>888</v>
      </c>
      <c r="C5" s="16">
        <v>92229</v>
      </c>
      <c r="D5" s="16" t="s">
        <v>889</v>
      </c>
      <c r="E5" s="16" t="s">
        <v>83</v>
      </c>
      <c r="F5" s="16" t="s">
        <v>108</v>
      </c>
      <c r="G5" s="16" t="s">
        <v>885</v>
      </c>
      <c r="H5" s="16" t="s">
        <v>886</v>
      </c>
      <c r="I5" s="16" t="s">
        <v>890</v>
      </c>
      <c r="J5" s="158">
        <v>34366</v>
      </c>
      <c r="K5" s="158">
        <v>36098</v>
      </c>
      <c r="P5" s="110">
        <f>[1]!EUROCONVERT(O5,"ITL","EUR")</f>
        <v>0</v>
      </c>
    </row>
    <row r="6" spans="1:16" ht="25.5">
      <c r="A6" s="157" t="s">
        <v>882</v>
      </c>
      <c r="B6" s="16" t="s">
        <v>891</v>
      </c>
      <c r="C6" s="16">
        <v>92229</v>
      </c>
      <c r="D6" s="16">
        <v>259</v>
      </c>
      <c r="E6" s="16" t="s">
        <v>83</v>
      </c>
      <c r="F6" s="16" t="s">
        <v>892</v>
      </c>
      <c r="G6" s="16" t="s">
        <v>893</v>
      </c>
      <c r="H6" s="16" t="s">
        <v>886</v>
      </c>
      <c r="I6" s="16" t="s">
        <v>890</v>
      </c>
      <c r="J6" s="158">
        <v>34366</v>
      </c>
      <c r="K6" s="158">
        <v>36098</v>
      </c>
      <c r="P6" s="110">
        <f>[1]!EUROCONVERT(O6,"ITL","EUR")</f>
        <v>0</v>
      </c>
    </row>
    <row r="7" spans="1:16" ht="25.5">
      <c r="A7" s="157" t="s">
        <v>882</v>
      </c>
      <c r="B7" s="16" t="s">
        <v>891</v>
      </c>
      <c r="C7" s="16">
        <v>92229</v>
      </c>
      <c r="D7" s="16">
        <v>260</v>
      </c>
      <c r="E7" s="16" t="s">
        <v>83</v>
      </c>
      <c r="F7" s="16" t="s">
        <v>894</v>
      </c>
      <c r="G7" s="16" t="s">
        <v>895</v>
      </c>
      <c r="H7" s="16" t="s">
        <v>886</v>
      </c>
      <c r="I7" s="16" t="s">
        <v>890</v>
      </c>
      <c r="J7" s="158">
        <v>34366</v>
      </c>
      <c r="K7" s="158">
        <v>36098</v>
      </c>
      <c r="P7" s="110">
        <f>[1]!EUROCONVERT(O7,"ITL","EUR")</f>
        <v>0</v>
      </c>
    </row>
    <row r="8" spans="1:16" ht="25.5">
      <c r="A8" s="157" t="s">
        <v>882</v>
      </c>
      <c r="B8" s="16" t="s">
        <v>896</v>
      </c>
      <c r="C8" s="16">
        <v>92229</v>
      </c>
      <c r="D8" s="16">
        <v>261</v>
      </c>
      <c r="E8" s="16" t="s">
        <v>83</v>
      </c>
      <c r="F8" s="16" t="s">
        <v>892</v>
      </c>
      <c r="G8" s="16" t="s">
        <v>897</v>
      </c>
      <c r="H8" s="16" t="s">
        <v>886</v>
      </c>
      <c r="I8" s="16" t="s">
        <v>890</v>
      </c>
      <c r="J8" s="158">
        <v>34366</v>
      </c>
      <c r="K8" s="158">
        <v>36098</v>
      </c>
      <c r="P8" s="110">
        <f>[1]!EUROCONVERT(O8,"ITL","EUR")</f>
        <v>0</v>
      </c>
    </row>
    <row r="9" spans="1:16" ht="25.5">
      <c r="A9" s="157" t="s">
        <v>882</v>
      </c>
      <c r="B9" s="16" t="s">
        <v>689</v>
      </c>
      <c r="C9" s="16">
        <v>92229</v>
      </c>
      <c r="D9" s="16">
        <v>262</v>
      </c>
      <c r="E9" s="16" t="s">
        <v>83</v>
      </c>
      <c r="F9" s="16" t="s">
        <v>892</v>
      </c>
      <c r="G9" s="16" t="s">
        <v>898</v>
      </c>
      <c r="H9" s="16" t="s">
        <v>886</v>
      </c>
      <c r="I9" s="16" t="s">
        <v>890</v>
      </c>
      <c r="J9" s="158">
        <v>34366</v>
      </c>
      <c r="K9" s="158">
        <v>36098</v>
      </c>
      <c r="P9" s="110">
        <f>[1]!EUROCONVERT(O9,"ITL","EUR")</f>
        <v>0</v>
      </c>
    </row>
    <row r="10" spans="1:17" s="180" customFormat="1" ht="16.5">
      <c r="A10" s="97" t="s">
        <v>899</v>
      </c>
      <c r="O10" s="201">
        <v>13900000000</v>
      </c>
      <c r="P10" s="178">
        <f>[1]!EUROCONVERT(O10,"ITL","EUR")</f>
        <v>7178750.9</v>
      </c>
      <c r="Q10" s="200">
        <v>7178750.9</v>
      </c>
    </row>
    <row r="11" spans="1:16" ht="25.5">
      <c r="A11" s="16" t="s">
        <v>900</v>
      </c>
      <c r="B11" s="16" t="s">
        <v>197</v>
      </c>
      <c r="C11" s="16" t="s">
        <v>85</v>
      </c>
      <c r="D11" s="16" t="s">
        <v>901</v>
      </c>
      <c r="E11" s="16" t="s">
        <v>678</v>
      </c>
      <c r="F11" s="16" t="s">
        <v>902</v>
      </c>
      <c r="G11" s="16" t="s">
        <v>903</v>
      </c>
      <c r="H11" s="16" t="s">
        <v>904</v>
      </c>
      <c r="I11" s="16" t="s">
        <v>905</v>
      </c>
      <c r="J11" s="17" t="s">
        <v>85</v>
      </c>
      <c r="K11" s="18">
        <v>23120</v>
      </c>
      <c r="L11" s="16" t="s">
        <v>98</v>
      </c>
      <c r="M11" s="19">
        <v>4618</v>
      </c>
      <c r="N11" s="21"/>
      <c r="O11" s="36">
        <v>3318960000</v>
      </c>
      <c r="P11" s="110">
        <f>[1]!EUROCONVERT(O11,"ITL","EUR")</f>
        <v>1714099.79</v>
      </c>
    </row>
    <row r="12" spans="1:17" s="180" customFormat="1" ht="16.5">
      <c r="A12" s="97" t="s">
        <v>595</v>
      </c>
      <c r="B12" s="97"/>
      <c r="C12" s="97"/>
      <c r="D12" s="97"/>
      <c r="E12" s="97"/>
      <c r="F12" s="97"/>
      <c r="G12" s="97"/>
      <c r="H12" s="97"/>
      <c r="I12" s="97"/>
      <c r="J12" s="98"/>
      <c r="K12" s="99"/>
      <c r="L12" s="97"/>
      <c r="M12" s="100"/>
      <c r="N12" s="101"/>
      <c r="O12" s="177">
        <f>SUM(O11)</f>
        <v>3318960000</v>
      </c>
      <c r="P12" s="178">
        <f>[1]!EUROCONVERT(O12,"ITL","EUR")</f>
        <v>1714099.79</v>
      </c>
      <c r="Q12" s="200">
        <v>1714099.79</v>
      </c>
    </row>
    <row r="13" spans="1:16" ht="15">
      <c r="A13" s="16" t="s">
        <v>906</v>
      </c>
      <c r="B13" s="16" t="s">
        <v>106</v>
      </c>
      <c r="C13" s="16" t="s">
        <v>85</v>
      </c>
      <c r="D13" s="16" t="s">
        <v>85</v>
      </c>
      <c r="E13" s="16" t="s">
        <v>283</v>
      </c>
      <c r="F13" s="16" t="s">
        <v>907</v>
      </c>
      <c r="G13" s="16" t="s">
        <v>908</v>
      </c>
      <c r="H13" s="16" t="s">
        <v>908</v>
      </c>
      <c r="I13" s="16" t="s">
        <v>85</v>
      </c>
      <c r="J13" s="17" t="s">
        <v>85</v>
      </c>
      <c r="K13" s="18" t="s">
        <v>85</v>
      </c>
      <c r="L13" s="16" t="s">
        <v>186</v>
      </c>
      <c r="M13" s="19">
        <v>1644</v>
      </c>
      <c r="N13" s="21"/>
      <c r="O13" s="36">
        <v>8008000000</v>
      </c>
      <c r="P13" s="110">
        <f>[1]!EUROCONVERT(O13,"ITL","EUR")</f>
        <v>4135786.85</v>
      </c>
    </row>
    <row r="14" spans="1:17" s="180" customFormat="1" ht="16.5">
      <c r="A14" s="97" t="s">
        <v>909</v>
      </c>
      <c r="B14" s="97"/>
      <c r="C14" s="97"/>
      <c r="D14" s="97"/>
      <c r="E14" s="97"/>
      <c r="F14" s="97"/>
      <c r="G14" s="97"/>
      <c r="H14" s="97"/>
      <c r="I14" s="97"/>
      <c r="J14" s="98"/>
      <c r="K14" s="99"/>
      <c r="L14" s="97"/>
      <c r="M14" s="100"/>
      <c r="N14" s="101"/>
      <c r="O14" s="177">
        <f>SUBTOTAL(9,O13:O13)</f>
        <v>8008000000</v>
      </c>
      <c r="P14" s="178">
        <f>[1]!EUROCONVERT(O14,"ITL","EUR")</f>
        <v>4135786.85</v>
      </c>
      <c r="Q14" s="200">
        <v>4135786.85</v>
      </c>
    </row>
    <row r="15" spans="1:16" ht="15">
      <c r="A15" s="16" t="s">
        <v>910</v>
      </c>
      <c r="B15" s="16" t="s">
        <v>197</v>
      </c>
      <c r="C15" s="16" t="s">
        <v>121</v>
      </c>
      <c r="D15" s="16" t="s">
        <v>183</v>
      </c>
      <c r="E15" s="16" t="s">
        <v>67</v>
      </c>
      <c r="F15" s="16" t="s">
        <v>879</v>
      </c>
      <c r="G15" s="16" t="s">
        <v>911</v>
      </c>
      <c r="H15" s="16" t="s">
        <v>85</v>
      </c>
      <c r="I15" s="16" t="s">
        <v>85</v>
      </c>
      <c r="J15" s="17" t="s">
        <v>85</v>
      </c>
      <c r="K15" s="18" t="s">
        <v>85</v>
      </c>
      <c r="L15" s="16" t="s">
        <v>98</v>
      </c>
      <c r="M15" s="19">
        <v>441</v>
      </c>
      <c r="N15" s="21"/>
      <c r="O15" s="36">
        <v>5659500000</v>
      </c>
      <c r="P15" s="110">
        <f>[1]!EUROCONVERT(O15,"ITL","EUR")</f>
        <v>2922887.82</v>
      </c>
    </row>
    <row r="16" spans="1:17" s="180" customFormat="1" ht="16.5">
      <c r="A16" s="97" t="s">
        <v>912</v>
      </c>
      <c r="B16" s="97"/>
      <c r="C16" s="97"/>
      <c r="D16" s="97"/>
      <c r="E16" s="97"/>
      <c r="F16" s="97"/>
      <c r="G16" s="97"/>
      <c r="H16" s="97"/>
      <c r="I16" s="97"/>
      <c r="J16" s="98"/>
      <c r="K16" s="99"/>
      <c r="L16" s="97"/>
      <c r="M16" s="100"/>
      <c r="N16" s="101"/>
      <c r="O16" s="177">
        <f>SUBTOTAL(9,O15:O15)</f>
        <v>5659500000</v>
      </c>
      <c r="P16" s="178">
        <f>[1]!EUROCONVERT(O16,"ITL","EUR")</f>
        <v>2922887.82</v>
      </c>
      <c r="Q16" s="200">
        <v>2922887.82</v>
      </c>
    </row>
    <row r="17" spans="1:16" ht="15">
      <c r="A17" s="16" t="s">
        <v>913</v>
      </c>
      <c r="B17" s="16" t="s">
        <v>197</v>
      </c>
      <c r="C17" s="16" t="s">
        <v>121</v>
      </c>
      <c r="D17" s="16" t="s">
        <v>85</v>
      </c>
      <c r="E17" s="16" t="s">
        <v>283</v>
      </c>
      <c r="F17" s="16" t="s">
        <v>386</v>
      </c>
      <c r="G17" s="16" t="s">
        <v>914</v>
      </c>
      <c r="H17" s="16" t="s">
        <v>915</v>
      </c>
      <c r="I17" s="16" t="s">
        <v>607</v>
      </c>
      <c r="J17" s="17" t="s">
        <v>85</v>
      </c>
      <c r="K17" s="18" t="s">
        <v>85</v>
      </c>
      <c r="L17" s="16" t="s">
        <v>219</v>
      </c>
      <c r="M17" s="19">
        <v>2676</v>
      </c>
      <c r="N17" s="21"/>
      <c r="O17" s="36">
        <v>2235200000</v>
      </c>
      <c r="P17" s="110">
        <f>[1]!EUROCONVERT(O17,"ITL","EUR")</f>
        <v>1154384.46</v>
      </c>
    </row>
    <row r="18" spans="1:17" s="180" customFormat="1" ht="16.5">
      <c r="A18" s="97" t="s">
        <v>916</v>
      </c>
      <c r="B18" s="97"/>
      <c r="C18" s="97"/>
      <c r="D18" s="97"/>
      <c r="E18" s="97"/>
      <c r="F18" s="97"/>
      <c r="G18" s="97"/>
      <c r="H18" s="97"/>
      <c r="I18" s="97"/>
      <c r="J18" s="98"/>
      <c r="K18" s="99"/>
      <c r="L18" s="97"/>
      <c r="M18" s="100"/>
      <c r="N18" s="101"/>
      <c r="O18" s="177">
        <f>SUBTOTAL(9,O16:O17)</f>
        <v>2235200000</v>
      </c>
      <c r="P18" s="178">
        <f>[1]!EUROCONVERT(O18,"ITL","EUR")</f>
        <v>1154384.46</v>
      </c>
      <c r="Q18" s="200">
        <v>1154384.46</v>
      </c>
    </row>
    <row r="19" spans="1:16" ht="15">
      <c r="A19" s="16" t="s">
        <v>917</v>
      </c>
      <c r="B19" s="16" t="s">
        <v>197</v>
      </c>
      <c r="C19" s="16" t="s">
        <v>85</v>
      </c>
      <c r="D19" s="16" t="s">
        <v>85</v>
      </c>
      <c r="E19" s="16" t="s">
        <v>283</v>
      </c>
      <c r="F19" s="16" t="s">
        <v>386</v>
      </c>
      <c r="G19" s="16" t="s">
        <v>914</v>
      </c>
      <c r="H19" s="16" t="s">
        <v>918</v>
      </c>
      <c r="I19" s="16" t="s">
        <v>919</v>
      </c>
      <c r="J19" s="17" t="s">
        <v>85</v>
      </c>
      <c r="K19" s="18" t="s">
        <v>85</v>
      </c>
      <c r="L19" s="16" t="s">
        <v>219</v>
      </c>
      <c r="M19" s="19">
        <v>4884</v>
      </c>
      <c r="N19" s="21"/>
      <c r="O19" s="36">
        <v>63910214000</v>
      </c>
      <c r="P19" s="110">
        <f>[1]!EUROCONVERT(O19,"ITL","EUR")</f>
        <v>33006870.94</v>
      </c>
    </row>
    <row r="20" spans="1:17" s="180" customFormat="1" ht="16.5">
      <c r="A20" s="97" t="s">
        <v>596</v>
      </c>
      <c r="B20" s="97"/>
      <c r="C20" s="97"/>
      <c r="D20" s="97"/>
      <c r="E20" s="97"/>
      <c r="F20" s="97"/>
      <c r="G20" s="97"/>
      <c r="H20" s="97"/>
      <c r="I20" s="97"/>
      <c r="J20" s="98"/>
      <c r="K20" s="99"/>
      <c r="L20" s="97"/>
      <c r="M20" s="100"/>
      <c r="N20" s="101"/>
      <c r="O20" s="177">
        <f>SUM(O19)</f>
        <v>63910214000</v>
      </c>
      <c r="P20" s="178">
        <f>[1]!EUROCONVERT(O20,"ITL","EUR")</f>
        <v>33006870.94</v>
      </c>
      <c r="Q20" s="200">
        <v>33006870.94</v>
      </c>
    </row>
    <row r="21" spans="1:16" ht="15">
      <c r="A21" s="16" t="s">
        <v>920</v>
      </c>
      <c r="B21" s="16" t="s">
        <v>85</v>
      </c>
      <c r="C21" s="16" t="s">
        <v>85</v>
      </c>
      <c r="D21" s="16" t="s">
        <v>183</v>
      </c>
      <c r="E21" s="16" t="s">
        <v>252</v>
      </c>
      <c r="F21" s="16" t="s">
        <v>75</v>
      </c>
      <c r="G21" s="16" t="s">
        <v>921</v>
      </c>
      <c r="H21" s="16" t="s">
        <v>922</v>
      </c>
      <c r="I21" s="16" t="s">
        <v>85</v>
      </c>
      <c r="J21" s="17" t="s">
        <v>85</v>
      </c>
      <c r="K21" s="18">
        <v>31727</v>
      </c>
      <c r="L21" s="16" t="s">
        <v>90</v>
      </c>
      <c r="M21" s="19">
        <v>1526</v>
      </c>
      <c r="N21" s="21"/>
      <c r="O21" s="36"/>
      <c r="P21" s="110">
        <f>[1]!EUROCONVERT(O21,"ITL","EUR")</f>
        <v>0</v>
      </c>
    </row>
    <row r="22" spans="1:16" ht="15">
      <c r="A22" s="16" t="s">
        <v>923</v>
      </c>
      <c r="B22" s="16" t="s">
        <v>924</v>
      </c>
      <c r="C22" s="16" t="s">
        <v>925</v>
      </c>
      <c r="D22" s="16" t="s">
        <v>85</v>
      </c>
      <c r="E22" s="16" t="s">
        <v>252</v>
      </c>
      <c r="F22" s="16" t="s">
        <v>75</v>
      </c>
      <c r="G22" s="16" t="s">
        <v>926</v>
      </c>
      <c r="H22" s="16" t="s">
        <v>927</v>
      </c>
      <c r="I22" s="16" t="s">
        <v>928</v>
      </c>
      <c r="J22" s="17" t="s">
        <v>929</v>
      </c>
      <c r="K22" s="18" t="s">
        <v>85</v>
      </c>
      <c r="L22" s="16" t="s">
        <v>90</v>
      </c>
      <c r="M22" s="19">
        <v>4974</v>
      </c>
      <c r="N22" s="21"/>
      <c r="O22" s="36"/>
      <c r="P22" s="110">
        <f>[1]!EUROCONVERT(O22,"ITL","EUR")</f>
        <v>0</v>
      </c>
    </row>
    <row r="23" spans="1:17" s="180" customFormat="1" ht="16.5">
      <c r="A23" s="97" t="s">
        <v>930</v>
      </c>
      <c r="O23" s="181">
        <v>4604900000</v>
      </c>
      <c r="P23" s="178">
        <f>[1]!EUROCONVERT(O23,"ITL","EUR")</f>
        <v>2378232.37</v>
      </c>
      <c r="Q23" s="200">
        <v>2378232.37</v>
      </c>
    </row>
    <row r="24" spans="1:16" ht="25.5">
      <c r="A24" s="16" t="s">
        <v>931</v>
      </c>
      <c r="B24" s="16" t="s">
        <v>197</v>
      </c>
      <c r="C24" s="16" t="s">
        <v>85</v>
      </c>
      <c r="D24" s="16" t="s">
        <v>85</v>
      </c>
      <c r="E24" s="16" t="s">
        <v>508</v>
      </c>
      <c r="F24" s="16" t="s">
        <v>879</v>
      </c>
      <c r="G24" s="16" t="s">
        <v>932</v>
      </c>
      <c r="H24" s="16" t="s">
        <v>933</v>
      </c>
      <c r="I24" s="16" t="s">
        <v>85</v>
      </c>
      <c r="J24" s="17" t="s">
        <v>85</v>
      </c>
      <c r="K24" s="18" t="s">
        <v>85</v>
      </c>
      <c r="L24" s="16" t="s">
        <v>98</v>
      </c>
      <c r="M24" s="19">
        <v>4</v>
      </c>
      <c r="N24" s="21"/>
      <c r="O24" s="36">
        <v>2601800000</v>
      </c>
      <c r="P24" s="110">
        <f>[1]!EUROCONVERT(O24,"ITL","EUR")</f>
        <v>1343717.56</v>
      </c>
    </row>
    <row r="25" spans="1:17" s="180" customFormat="1" ht="16.5">
      <c r="A25" s="97" t="s">
        <v>597</v>
      </c>
      <c r="B25" s="97"/>
      <c r="C25" s="97"/>
      <c r="D25" s="97"/>
      <c r="E25" s="97"/>
      <c r="F25" s="97"/>
      <c r="G25" s="97"/>
      <c r="H25" s="97"/>
      <c r="I25" s="97"/>
      <c r="J25" s="98"/>
      <c r="K25" s="99"/>
      <c r="L25" s="97"/>
      <c r="M25" s="100"/>
      <c r="N25" s="101"/>
      <c r="O25" s="177">
        <f>SUM(O24)</f>
        <v>2601800000</v>
      </c>
      <c r="P25" s="178">
        <f>[1]!EUROCONVERT(O25,"ITL","EUR")</f>
        <v>1343717.56</v>
      </c>
      <c r="Q25" s="200">
        <v>1343717.56</v>
      </c>
    </row>
    <row r="26" spans="1:16" ht="15">
      <c r="A26" s="16" t="s">
        <v>934</v>
      </c>
      <c r="B26" s="16" t="s">
        <v>251</v>
      </c>
      <c r="C26" s="16" t="s">
        <v>85</v>
      </c>
      <c r="D26" s="16" t="s">
        <v>85</v>
      </c>
      <c r="E26" s="16" t="s">
        <v>83</v>
      </c>
      <c r="F26" s="16" t="s">
        <v>879</v>
      </c>
      <c r="G26" s="16" t="s">
        <v>935</v>
      </c>
      <c r="H26" s="16" t="s">
        <v>936</v>
      </c>
      <c r="I26" s="16" t="s">
        <v>85</v>
      </c>
      <c r="J26" s="17" t="s">
        <v>85</v>
      </c>
      <c r="K26" s="18">
        <v>32990</v>
      </c>
      <c r="L26" s="16" t="s">
        <v>98</v>
      </c>
      <c r="M26" s="19">
        <v>3201</v>
      </c>
      <c r="N26" s="21"/>
      <c r="O26" s="36">
        <v>27390000000</v>
      </c>
      <c r="P26" s="110">
        <f>[1]!EUROCONVERT(O26,"ITL","EUR")</f>
        <v>14145754.47</v>
      </c>
    </row>
    <row r="27" spans="1:17" s="180" customFormat="1" ht="16.5">
      <c r="A27" s="97" t="s">
        <v>598</v>
      </c>
      <c r="B27" s="97"/>
      <c r="C27" s="97"/>
      <c r="D27" s="97"/>
      <c r="E27" s="97"/>
      <c r="F27" s="97"/>
      <c r="G27" s="97"/>
      <c r="H27" s="97"/>
      <c r="I27" s="97"/>
      <c r="J27" s="98"/>
      <c r="K27" s="99"/>
      <c r="L27" s="97"/>
      <c r="M27" s="100"/>
      <c r="N27" s="101"/>
      <c r="O27" s="177">
        <f>SUM(O26)</f>
        <v>27390000000</v>
      </c>
      <c r="P27" s="178">
        <f>[1]!EUROCONVERT(O27,"ITL","EUR")</f>
        <v>14145754.47</v>
      </c>
      <c r="Q27" s="200">
        <v>14145754.47</v>
      </c>
    </row>
    <row r="28" spans="1:16" ht="25.5">
      <c r="A28" s="16" t="s">
        <v>937</v>
      </c>
      <c r="B28" s="16" t="s">
        <v>85</v>
      </c>
      <c r="C28" s="16" t="s">
        <v>85</v>
      </c>
      <c r="D28" s="16" t="s">
        <v>85</v>
      </c>
      <c r="E28" s="16" t="s">
        <v>468</v>
      </c>
      <c r="F28" s="16" t="s">
        <v>879</v>
      </c>
      <c r="G28" s="16" t="s">
        <v>932</v>
      </c>
      <c r="H28" s="16" t="s">
        <v>938</v>
      </c>
      <c r="I28" s="16" t="s">
        <v>85</v>
      </c>
      <c r="J28" s="17" t="s">
        <v>85</v>
      </c>
      <c r="K28" s="18" t="s">
        <v>85</v>
      </c>
      <c r="L28" s="16" t="s">
        <v>98</v>
      </c>
      <c r="M28" s="19">
        <v>1296</v>
      </c>
      <c r="N28" s="21"/>
      <c r="O28" s="36">
        <v>2588400000</v>
      </c>
      <c r="P28" s="110">
        <f>[1]!EUROCONVERT(O28,"ITL","EUR")</f>
        <v>1336797.04</v>
      </c>
    </row>
    <row r="29" spans="1:17" s="180" customFormat="1" ht="16.5">
      <c r="A29" s="97" t="s">
        <v>599</v>
      </c>
      <c r="B29" s="97"/>
      <c r="C29" s="97"/>
      <c r="D29" s="97"/>
      <c r="E29" s="97"/>
      <c r="F29" s="97"/>
      <c r="G29" s="97"/>
      <c r="H29" s="97"/>
      <c r="I29" s="97"/>
      <c r="J29" s="98"/>
      <c r="K29" s="99"/>
      <c r="L29" s="97"/>
      <c r="M29" s="100"/>
      <c r="N29" s="101"/>
      <c r="O29" s="177">
        <f>SUM(O28)</f>
        <v>2588400000</v>
      </c>
      <c r="P29" s="178">
        <f>[1]!EUROCONVERT(O29,"ITL","EUR")</f>
        <v>1336797.04</v>
      </c>
      <c r="Q29" s="200">
        <v>1336797.04</v>
      </c>
    </row>
    <row r="30" spans="1:16" ht="15">
      <c r="A30" s="16" t="s">
        <v>939</v>
      </c>
      <c r="B30" s="16" t="s">
        <v>85</v>
      </c>
      <c r="C30" s="16" t="s">
        <v>85</v>
      </c>
      <c r="D30" s="16" t="s">
        <v>85</v>
      </c>
      <c r="E30" s="16" t="s">
        <v>769</v>
      </c>
      <c r="F30" s="16" t="s">
        <v>879</v>
      </c>
      <c r="G30" s="16" t="s">
        <v>940</v>
      </c>
      <c r="H30" s="16" t="s">
        <v>941</v>
      </c>
      <c r="I30" s="16" t="s">
        <v>85</v>
      </c>
      <c r="J30" s="17" t="s">
        <v>85</v>
      </c>
      <c r="K30" s="18" t="s">
        <v>85</v>
      </c>
      <c r="L30" s="16" t="s">
        <v>98</v>
      </c>
      <c r="M30" s="19">
        <v>1319</v>
      </c>
      <c r="N30" s="21"/>
      <c r="O30" s="36">
        <v>1709900000</v>
      </c>
      <c r="P30" s="110">
        <f>[1]!EUROCONVERT(O30,"ITL","EUR")</f>
        <v>883089.65</v>
      </c>
    </row>
    <row r="31" spans="1:16" ht="15">
      <c r="A31" s="16" t="s">
        <v>939</v>
      </c>
      <c r="B31" s="16" t="s">
        <v>197</v>
      </c>
      <c r="C31" s="16" t="s">
        <v>121</v>
      </c>
      <c r="D31" s="16" t="s">
        <v>85</v>
      </c>
      <c r="E31" s="16" t="s">
        <v>769</v>
      </c>
      <c r="F31" s="16" t="s">
        <v>373</v>
      </c>
      <c r="G31" s="16" t="s">
        <v>235</v>
      </c>
      <c r="H31" s="16" t="s">
        <v>942</v>
      </c>
      <c r="I31" s="16" t="s">
        <v>943</v>
      </c>
      <c r="J31" s="17" t="s">
        <v>85</v>
      </c>
      <c r="K31" s="18" t="s">
        <v>85</v>
      </c>
      <c r="L31" s="16" t="s">
        <v>98</v>
      </c>
      <c r="M31" s="19">
        <v>1322</v>
      </c>
      <c r="N31" s="21"/>
      <c r="O31" s="36">
        <v>25200000</v>
      </c>
      <c r="P31" s="110">
        <f>[1]!EUROCONVERT(O31,"ITL","EUR")</f>
        <v>13014.71</v>
      </c>
    </row>
    <row r="32" spans="1:16" ht="15">
      <c r="A32" s="16" t="s">
        <v>939</v>
      </c>
      <c r="B32" s="16" t="s">
        <v>397</v>
      </c>
      <c r="C32" s="16" t="s">
        <v>121</v>
      </c>
      <c r="D32" s="16" t="s">
        <v>85</v>
      </c>
      <c r="E32" s="16" t="s">
        <v>769</v>
      </c>
      <c r="F32" s="16" t="s">
        <v>164</v>
      </c>
      <c r="G32" s="16" t="s">
        <v>124</v>
      </c>
      <c r="H32" s="16" t="s">
        <v>942</v>
      </c>
      <c r="I32" s="16" t="s">
        <v>943</v>
      </c>
      <c r="J32" s="17" t="s">
        <v>85</v>
      </c>
      <c r="K32" s="18" t="s">
        <v>85</v>
      </c>
      <c r="L32" s="16" t="s">
        <v>98</v>
      </c>
      <c r="M32" s="19">
        <v>1321</v>
      </c>
      <c r="N32" s="21"/>
      <c r="O32" s="36">
        <v>148500000</v>
      </c>
      <c r="P32" s="110">
        <f>[1]!EUROCONVERT(O32,"ITL","EUR")</f>
        <v>76693.85</v>
      </c>
    </row>
    <row r="33" spans="1:17" s="180" customFormat="1" ht="16.5">
      <c r="A33" s="97" t="s">
        <v>944</v>
      </c>
      <c r="B33" s="97"/>
      <c r="C33" s="97"/>
      <c r="D33" s="97"/>
      <c r="E33" s="97"/>
      <c r="F33" s="97"/>
      <c r="G33" s="97"/>
      <c r="H33" s="97"/>
      <c r="I33" s="97"/>
      <c r="J33" s="98"/>
      <c r="K33" s="99"/>
      <c r="L33" s="97"/>
      <c r="M33" s="100"/>
      <c r="N33" s="101"/>
      <c r="O33" s="177">
        <f>SUBTOTAL(9,O30:O32)</f>
        <v>1883600000</v>
      </c>
      <c r="P33" s="178">
        <f>[1]!EUROCONVERT(O33,"ITL","EUR")</f>
        <v>972798.22</v>
      </c>
      <c r="Q33" s="200">
        <v>972798.22</v>
      </c>
    </row>
    <row r="34" spans="1:16" ht="38.25">
      <c r="A34" s="16" t="s">
        <v>945</v>
      </c>
      <c r="B34" s="16" t="s">
        <v>405</v>
      </c>
      <c r="C34" s="16" t="s">
        <v>121</v>
      </c>
      <c r="D34" s="16" t="s">
        <v>85</v>
      </c>
      <c r="E34" s="16" t="s">
        <v>252</v>
      </c>
      <c r="F34" s="16" t="s">
        <v>75</v>
      </c>
      <c r="G34" s="16" t="s">
        <v>946</v>
      </c>
      <c r="H34" s="16" t="s">
        <v>600</v>
      </c>
      <c r="I34" s="16" t="s">
        <v>601</v>
      </c>
      <c r="J34" s="17" t="s">
        <v>85</v>
      </c>
      <c r="K34" s="18" t="s">
        <v>85</v>
      </c>
      <c r="L34" s="16" t="s">
        <v>86</v>
      </c>
      <c r="M34" s="19">
        <v>1575</v>
      </c>
      <c r="N34" s="21"/>
      <c r="O34" s="36">
        <v>5304700000</v>
      </c>
      <c r="P34" s="110">
        <f>[1]!EUROCONVERT(O34,"ITL","EUR")</f>
        <v>2739648.91</v>
      </c>
    </row>
    <row r="35" spans="1:17" s="180" customFormat="1" ht="16.5">
      <c r="A35" s="97" t="s">
        <v>606</v>
      </c>
      <c r="B35" s="97"/>
      <c r="C35" s="97"/>
      <c r="D35" s="97"/>
      <c r="E35" s="97"/>
      <c r="F35" s="97"/>
      <c r="G35" s="97"/>
      <c r="H35" s="97"/>
      <c r="I35" s="97"/>
      <c r="J35" s="98"/>
      <c r="K35" s="99"/>
      <c r="L35" s="97"/>
      <c r="M35" s="100"/>
      <c r="N35" s="101"/>
      <c r="O35" s="177">
        <f>SUM(O34)</f>
        <v>5304700000</v>
      </c>
      <c r="P35" s="178">
        <f>[1]!EUROCONVERT(O35,"ITL","EUR")</f>
        <v>2739648.91</v>
      </c>
      <c r="Q35" s="200">
        <v>2739648.91</v>
      </c>
    </row>
    <row r="36" spans="1:16" ht="25.5">
      <c r="A36" s="16" t="s">
        <v>947</v>
      </c>
      <c r="B36" s="16" t="s">
        <v>85</v>
      </c>
      <c r="C36" s="16" t="s">
        <v>121</v>
      </c>
      <c r="D36" s="16" t="s">
        <v>185</v>
      </c>
      <c r="E36" s="16" t="s">
        <v>67</v>
      </c>
      <c r="F36" s="16" t="s">
        <v>437</v>
      </c>
      <c r="G36" s="16" t="s">
        <v>948</v>
      </c>
      <c r="H36" s="16" t="s">
        <v>602</v>
      </c>
      <c r="J36" s="17" t="s">
        <v>85</v>
      </c>
      <c r="K36" s="18">
        <v>31614</v>
      </c>
      <c r="L36" s="16" t="s">
        <v>98</v>
      </c>
      <c r="M36" s="19">
        <v>1224</v>
      </c>
      <c r="N36" s="21"/>
      <c r="O36" s="36">
        <v>15702660000</v>
      </c>
      <c r="P36" s="110">
        <f>[1]!EUROCONVERT(O36,"ITL","EUR")</f>
        <v>8109747.09</v>
      </c>
    </row>
    <row r="37" spans="1:17" s="180" customFormat="1" ht="16.5">
      <c r="A37" s="97" t="s">
        <v>603</v>
      </c>
      <c r="B37" s="97"/>
      <c r="C37" s="97"/>
      <c r="D37" s="97"/>
      <c r="E37" s="97"/>
      <c r="F37" s="97"/>
      <c r="G37" s="97"/>
      <c r="H37" s="97"/>
      <c r="I37" s="97"/>
      <c r="J37" s="98"/>
      <c r="K37" s="99"/>
      <c r="L37" s="97"/>
      <c r="M37" s="100"/>
      <c r="N37" s="101"/>
      <c r="O37" s="177">
        <f>SUM(O36)</f>
        <v>15702660000</v>
      </c>
      <c r="P37" s="178">
        <f>[1]!EUROCONVERT(O37,"ITL","EUR")</f>
        <v>8109747.09</v>
      </c>
      <c r="Q37" s="200">
        <v>8109747.09</v>
      </c>
    </row>
    <row r="38" spans="1:16" ht="15">
      <c r="A38" s="16" t="s">
        <v>949</v>
      </c>
      <c r="B38" s="16" t="s">
        <v>135</v>
      </c>
      <c r="C38" s="16" t="s">
        <v>121</v>
      </c>
      <c r="D38" s="16" t="s">
        <v>183</v>
      </c>
      <c r="E38" s="16" t="s">
        <v>950</v>
      </c>
      <c r="F38" s="16" t="s">
        <v>123</v>
      </c>
      <c r="G38" s="16" t="s">
        <v>124</v>
      </c>
      <c r="H38" s="16" t="s">
        <v>951</v>
      </c>
      <c r="I38" s="16" t="s">
        <v>85</v>
      </c>
      <c r="J38" s="17" t="s">
        <v>85</v>
      </c>
      <c r="K38" s="18" t="s">
        <v>85</v>
      </c>
      <c r="L38" s="16" t="s">
        <v>98</v>
      </c>
      <c r="M38" s="19">
        <v>1624</v>
      </c>
      <c r="N38" s="21"/>
      <c r="O38" s="36">
        <v>47000000</v>
      </c>
      <c r="P38" s="110">
        <f>[1]!EUROCONVERT(O38,"ITL","EUR")</f>
        <v>24273.47</v>
      </c>
    </row>
    <row r="39" spans="1:16" ht="15">
      <c r="A39" s="16" t="s">
        <v>949</v>
      </c>
      <c r="B39" s="16" t="s">
        <v>397</v>
      </c>
      <c r="C39" s="16" t="s">
        <v>121</v>
      </c>
      <c r="D39" s="16" t="s">
        <v>180</v>
      </c>
      <c r="E39" s="16" t="s">
        <v>950</v>
      </c>
      <c r="F39" s="16" t="s">
        <v>164</v>
      </c>
      <c r="G39" s="16" t="s">
        <v>124</v>
      </c>
      <c r="H39" s="16" t="s">
        <v>951</v>
      </c>
      <c r="I39" s="16" t="s">
        <v>85</v>
      </c>
      <c r="J39" s="17" t="s">
        <v>85</v>
      </c>
      <c r="K39" s="18" t="s">
        <v>85</v>
      </c>
      <c r="L39" s="16" t="s">
        <v>98</v>
      </c>
      <c r="M39" s="19">
        <v>1623</v>
      </c>
      <c r="N39" s="21"/>
      <c r="O39" s="36">
        <v>181500000</v>
      </c>
      <c r="P39" s="110">
        <f>[1]!EUROCONVERT(O39,"ITL","EUR")</f>
        <v>93736.93</v>
      </c>
    </row>
    <row r="40" spans="1:16" ht="15">
      <c r="A40" s="16" t="s">
        <v>949</v>
      </c>
      <c r="B40" s="16" t="s">
        <v>85</v>
      </c>
      <c r="C40" s="16" t="s">
        <v>121</v>
      </c>
      <c r="D40" s="16" t="s">
        <v>85</v>
      </c>
      <c r="E40" s="16" t="s">
        <v>950</v>
      </c>
      <c r="F40" s="16" t="s">
        <v>879</v>
      </c>
      <c r="G40" s="16" t="s">
        <v>952</v>
      </c>
      <c r="H40" s="16" t="s">
        <v>953</v>
      </c>
      <c r="I40" s="16" t="s">
        <v>85</v>
      </c>
      <c r="J40" s="17" t="s">
        <v>85</v>
      </c>
      <c r="K40" s="18" t="s">
        <v>85</v>
      </c>
      <c r="L40" s="16" t="s">
        <v>98</v>
      </c>
      <c r="M40" s="19">
        <v>1607</v>
      </c>
      <c r="N40" s="21"/>
      <c r="O40" s="36">
        <v>1750000000</v>
      </c>
      <c r="P40" s="110">
        <f>[1]!EUROCONVERT(O40,"ITL","EUR")</f>
        <v>903799.57</v>
      </c>
    </row>
    <row r="41" spans="1:17" s="180" customFormat="1" ht="16.5">
      <c r="A41" s="97" t="s">
        <v>954</v>
      </c>
      <c r="B41" s="97"/>
      <c r="C41" s="97"/>
      <c r="D41" s="97"/>
      <c r="E41" s="97"/>
      <c r="F41" s="97"/>
      <c r="G41" s="97"/>
      <c r="H41" s="97"/>
      <c r="I41" s="97"/>
      <c r="J41" s="98"/>
      <c r="K41" s="99"/>
      <c r="L41" s="97"/>
      <c r="M41" s="100"/>
      <c r="N41" s="101"/>
      <c r="O41" s="177">
        <f>SUBTOTAL(9,O38:O40)</f>
        <v>1978500000</v>
      </c>
      <c r="P41" s="178">
        <f>[1]!EUROCONVERT(O41,"ITL","EUR")</f>
        <v>1021809.97</v>
      </c>
      <c r="Q41" s="200">
        <v>1021809.97</v>
      </c>
    </row>
    <row r="42" spans="1:16" ht="15">
      <c r="A42" s="16" t="s">
        <v>955</v>
      </c>
      <c r="B42" s="16" t="s">
        <v>85</v>
      </c>
      <c r="C42" s="16" t="s">
        <v>85</v>
      </c>
      <c r="D42" s="16" t="s">
        <v>85</v>
      </c>
      <c r="E42" s="16" t="s">
        <v>83</v>
      </c>
      <c r="F42" s="16" t="s">
        <v>879</v>
      </c>
      <c r="G42" s="16" t="s">
        <v>956</v>
      </c>
      <c r="H42" s="16" t="s">
        <v>957</v>
      </c>
      <c r="I42" s="16" t="s">
        <v>85</v>
      </c>
      <c r="J42" s="17" t="s">
        <v>85</v>
      </c>
      <c r="K42" s="18" t="s">
        <v>85</v>
      </c>
      <c r="L42" s="16" t="s">
        <v>98</v>
      </c>
      <c r="M42" s="19">
        <v>3200</v>
      </c>
      <c r="N42" s="21"/>
      <c r="O42" s="36">
        <v>11117900000</v>
      </c>
      <c r="P42" s="110">
        <f>[1]!EUROCONVERT(O42,"ITL","EUR")</f>
        <v>5741916.16</v>
      </c>
    </row>
    <row r="43" spans="1:17" s="180" customFormat="1" ht="16.5">
      <c r="A43" s="97" t="s">
        <v>958</v>
      </c>
      <c r="B43" s="97"/>
      <c r="C43" s="97"/>
      <c r="D43" s="97"/>
      <c r="E43" s="97"/>
      <c r="F43" s="97"/>
      <c r="G43" s="97"/>
      <c r="H43" s="97"/>
      <c r="I43" s="97"/>
      <c r="J43" s="98"/>
      <c r="K43" s="99"/>
      <c r="L43" s="97"/>
      <c r="M43" s="100"/>
      <c r="N43" s="101"/>
      <c r="O43" s="177">
        <f>SUBTOTAL(9,O42:O42)</f>
        <v>11117900000</v>
      </c>
      <c r="P43" s="178">
        <f>[1]!EUROCONVERT(O43,"ITL","EUR")</f>
        <v>5741916.16</v>
      </c>
      <c r="Q43" s="200">
        <v>5741916.16</v>
      </c>
    </row>
    <row r="44" spans="1:16" ht="15">
      <c r="A44" s="16" t="s">
        <v>959</v>
      </c>
      <c r="B44" s="16" t="s">
        <v>85</v>
      </c>
      <c r="C44" s="16" t="s">
        <v>85</v>
      </c>
      <c r="D44" s="16" t="s">
        <v>85</v>
      </c>
      <c r="E44" s="16" t="s">
        <v>74</v>
      </c>
      <c r="F44" s="16" t="s">
        <v>879</v>
      </c>
      <c r="G44" s="16" t="s">
        <v>960</v>
      </c>
      <c r="H44" s="16" t="s">
        <v>961</v>
      </c>
      <c r="I44" s="16" t="s">
        <v>85</v>
      </c>
      <c r="J44" s="17" t="s">
        <v>85</v>
      </c>
      <c r="K44" s="18" t="s">
        <v>85</v>
      </c>
      <c r="L44" s="16" t="s">
        <v>98</v>
      </c>
      <c r="M44" s="19">
        <v>2933</v>
      </c>
      <c r="N44" s="21"/>
      <c r="O44" s="36">
        <v>4331800000</v>
      </c>
      <c r="P44" s="110">
        <f>[1]!EUROCONVERT(O44,"ITL","EUR")</f>
        <v>2237188</v>
      </c>
    </row>
    <row r="45" spans="1:17" s="180" customFormat="1" ht="16.5">
      <c r="A45" s="97" t="s">
        <v>962</v>
      </c>
      <c r="B45" s="97"/>
      <c r="C45" s="97"/>
      <c r="D45" s="97"/>
      <c r="E45" s="97"/>
      <c r="F45" s="97"/>
      <c r="G45" s="97"/>
      <c r="H45" s="97"/>
      <c r="I45" s="97"/>
      <c r="J45" s="98"/>
      <c r="K45" s="99"/>
      <c r="L45" s="97"/>
      <c r="M45" s="100"/>
      <c r="N45" s="101"/>
      <c r="O45" s="177">
        <f>SUBTOTAL(9,O44:O44)</f>
        <v>4331800000</v>
      </c>
      <c r="P45" s="178">
        <f>[1]!EUROCONVERT(O45,"ITL","EUR")</f>
        <v>2237188</v>
      </c>
      <c r="Q45" s="200">
        <v>2237188</v>
      </c>
    </row>
    <row r="46" spans="1:16" ht="25.5">
      <c r="A46" s="16" t="s">
        <v>963</v>
      </c>
      <c r="B46" s="16" t="s">
        <v>197</v>
      </c>
      <c r="C46" s="16" t="s">
        <v>85</v>
      </c>
      <c r="D46" s="16" t="s">
        <v>85</v>
      </c>
      <c r="E46" s="16" t="s">
        <v>83</v>
      </c>
      <c r="F46" s="16" t="s">
        <v>879</v>
      </c>
      <c r="G46" s="16" t="s">
        <v>964</v>
      </c>
      <c r="H46" s="16" t="s">
        <v>965</v>
      </c>
      <c r="I46" s="16" t="s">
        <v>85</v>
      </c>
      <c r="J46" s="17" t="s">
        <v>85</v>
      </c>
      <c r="K46" s="18" t="s">
        <v>85</v>
      </c>
      <c r="L46" s="16" t="s">
        <v>98</v>
      </c>
      <c r="M46" s="19">
        <v>3199</v>
      </c>
      <c r="N46" s="21"/>
      <c r="O46" s="36">
        <v>2843200000</v>
      </c>
      <c r="P46" s="110">
        <f>[1]!EUROCONVERT(O46,"ITL","EUR")</f>
        <v>1468390.26</v>
      </c>
    </row>
    <row r="47" spans="1:17" s="180" customFormat="1" ht="16.5">
      <c r="A47" s="97" t="s">
        <v>604</v>
      </c>
      <c r="B47" s="97"/>
      <c r="C47" s="97"/>
      <c r="D47" s="97"/>
      <c r="E47" s="97"/>
      <c r="F47" s="97"/>
      <c r="G47" s="97"/>
      <c r="H47" s="97"/>
      <c r="I47" s="97"/>
      <c r="J47" s="98"/>
      <c r="K47" s="99"/>
      <c r="L47" s="97"/>
      <c r="M47" s="100"/>
      <c r="N47" s="101"/>
      <c r="O47" s="177">
        <f>SUM(O46)</f>
        <v>2843200000</v>
      </c>
      <c r="P47" s="178">
        <f>[1]!EUROCONVERT(O47,"ITL","EUR")</f>
        <v>1468390.26</v>
      </c>
      <c r="Q47" s="200">
        <v>1468390.26</v>
      </c>
    </row>
    <row r="48" spans="1:16" ht="38.25">
      <c r="A48" s="16" t="s">
        <v>966</v>
      </c>
      <c r="B48" s="16" t="s">
        <v>197</v>
      </c>
      <c r="C48" s="16" t="s">
        <v>85</v>
      </c>
      <c r="D48" s="16" t="s">
        <v>85</v>
      </c>
      <c r="E48" s="16" t="s">
        <v>370</v>
      </c>
      <c r="F48" s="16" t="s">
        <v>879</v>
      </c>
      <c r="G48" s="16" t="s">
        <v>967</v>
      </c>
      <c r="H48" s="16" t="s">
        <v>967</v>
      </c>
      <c r="I48" s="16" t="s">
        <v>85</v>
      </c>
      <c r="J48" s="17" t="s">
        <v>85</v>
      </c>
      <c r="K48" s="18" t="s">
        <v>85</v>
      </c>
      <c r="L48" s="16" t="s">
        <v>98</v>
      </c>
      <c r="M48" s="19">
        <v>1337</v>
      </c>
      <c r="N48" s="21"/>
      <c r="O48" s="36">
        <v>9971600000</v>
      </c>
      <c r="P48" s="110">
        <f>[1]!EUROCONVERT(O48,"ITL","EUR")</f>
        <v>5149901.61</v>
      </c>
    </row>
    <row r="49" spans="1:17" s="180" customFormat="1" ht="16.5">
      <c r="A49" s="97" t="s">
        <v>605</v>
      </c>
      <c r="B49" s="97"/>
      <c r="C49" s="97"/>
      <c r="D49" s="97"/>
      <c r="E49" s="97"/>
      <c r="F49" s="97"/>
      <c r="G49" s="97"/>
      <c r="H49" s="97"/>
      <c r="I49" s="97"/>
      <c r="J49" s="98"/>
      <c r="K49" s="99"/>
      <c r="L49" s="97"/>
      <c r="M49" s="100"/>
      <c r="N49" s="101"/>
      <c r="O49" s="177">
        <f>SUM(O48)</f>
        <v>9971600000</v>
      </c>
      <c r="P49" s="178">
        <f>[1]!EUROCONVERT(O49,"ITL","EUR")</f>
        <v>5149901.61</v>
      </c>
      <c r="Q49" s="200">
        <v>5149901.61</v>
      </c>
    </row>
    <row r="50" spans="1:16" ht="15">
      <c r="A50" s="16" t="s">
        <v>968</v>
      </c>
      <c r="B50" s="16" t="s">
        <v>135</v>
      </c>
      <c r="C50" s="16" t="s">
        <v>85</v>
      </c>
      <c r="D50" s="16" t="s">
        <v>183</v>
      </c>
      <c r="E50" s="16" t="s">
        <v>678</v>
      </c>
      <c r="F50" s="16" t="s">
        <v>386</v>
      </c>
      <c r="G50" s="16" t="s">
        <v>969</v>
      </c>
      <c r="H50" s="16" t="s">
        <v>970</v>
      </c>
      <c r="I50" s="16" t="s">
        <v>85</v>
      </c>
      <c r="J50" s="17" t="s">
        <v>85</v>
      </c>
      <c r="K50" s="18">
        <v>23743</v>
      </c>
      <c r="L50" s="16" t="s">
        <v>219</v>
      </c>
      <c r="M50" s="19">
        <v>141</v>
      </c>
      <c r="N50" s="21"/>
      <c r="O50" s="36">
        <v>1542247000</v>
      </c>
      <c r="P50" s="110">
        <f>[1]!EUROCONVERT(O50,"ITL","EUR")</f>
        <v>796504.1</v>
      </c>
    </row>
    <row r="51" spans="1:16" ht="15">
      <c r="A51" s="16" t="s">
        <v>968</v>
      </c>
      <c r="B51" s="16" t="s">
        <v>135</v>
      </c>
      <c r="C51" s="16" t="s">
        <v>85</v>
      </c>
      <c r="D51" s="16" t="s">
        <v>85</v>
      </c>
      <c r="E51" s="16" t="s">
        <v>678</v>
      </c>
      <c r="F51" s="16" t="s">
        <v>386</v>
      </c>
      <c r="G51" s="16" t="s">
        <v>969</v>
      </c>
      <c r="H51" s="16" t="s">
        <v>970</v>
      </c>
      <c r="I51" s="16" t="s">
        <v>85</v>
      </c>
      <c r="J51" s="17" t="s">
        <v>85</v>
      </c>
      <c r="K51" s="18">
        <v>23743</v>
      </c>
      <c r="L51" s="16" t="s">
        <v>219</v>
      </c>
      <c r="M51" s="19">
        <v>4978</v>
      </c>
      <c r="N51" s="21"/>
      <c r="O51" s="36">
        <v>932216000</v>
      </c>
      <c r="P51" s="110">
        <f>[1]!EUROCONVERT(O51,"ITL","EUR")</f>
        <v>481449.38</v>
      </c>
    </row>
    <row r="52" spans="1:17" s="180" customFormat="1" ht="16.5">
      <c r="A52" s="97" t="s">
        <v>971</v>
      </c>
      <c r="B52" s="97"/>
      <c r="C52" s="97"/>
      <c r="D52" s="97"/>
      <c r="E52" s="97"/>
      <c r="F52" s="97"/>
      <c r="G52" s="97"/>
      <c r="H52" s="97"/>
      <c r="I52" s="97"/>
      <c r="J52" s="98"/>
      <c r="K52" s="99"/>
      <c r="L52" s="97"/>
      <c r="M52" s="100"/>
      <c r="N52" s="101"/>
      <c r="O52" s="177">
        <f>SUBTOTAL(9,O50:O51)</f>
        <v>2474463000</v>
      </c>
      <c r="P52" s="178">
        <f>[1]!EUROCONVERT(O52,"ITL","EUR")</f>
        <v>1277953.49</v>
      </c>
      <c r="Q52" s="200">
        <v>1277953.49</v>
      </c>
    </row>
    <row r="53" spans="1:16" ht="27">
      <c r="A53" s="159" t="s">
        <v>972</v>
      </c>
      <c r="B53" s="38" t="s">
        <v>973</v>
      </c>
      <c r="C53" s="160">
        <v>1003173</v>
      </c>
      <c r="D53" s="160">
        <v>74</v>
      </c>
      <c r="E53" s="161" t="s">
        <v>252</v>
      </c>
      <c r="F53" s="161" t="s">
        <v>403</v>
      </c>
      <c r="G53" s="38" t="s">
        <v>974</v>
      </c>
      <c r="H53" s="38" t="s">
        <v>975</v>
      </c>
      <c r="I53" s="149" t="s">
        <v>976</v>
      </c>
      <c r="J53" s="17"/>
      <c r="K53" s="158">
        <v>36565</v>
      </c>
      <c r="O53" s="109">
        <v>1600000000</v>
      </c>
      <c r="P53" s="110">
        <f>[1]!EUROCONVERT(O53,"ITL","EUR")</f>
        <v>826331.04</v>
      </c>
    </row>
    <row r="54" spans="1:16" ht="15">
      <c r="A54" s="159" t="s">
        <v>972</v>
      </c>
      <c r="B54" s="38" t="s">
        <v>106</v>
      </c>
      <c r="C54" s="160">
        <v>1003173</v>
      </c>
      <c r="D54" s="160">
        <v>1</v>
      </c>
      <c r="E54" s="161" t="s">
        <v>252</v>
      </c>
      <c r="F54" s="161"/>
      <c r="G54" s="38" t="s">
        <v>974</v>
      </c>
      <c r="H54" s="38" t="s">
        <v>977</v>
      </c>
      <c r="I54" s="149" t="s">
        <v>976</v>
      </c>
      <c r="J54" s="17"/>
      <c r="K54" s="158">
        <v>36565</v>
      </c>
      <c r="P54" s="110"/>
    </row>
    <row r="55" spans="1:16" ht="15">
      <c r="A55" s="159"/>
      <c r="B55" s="38"/>
      <c r="C55" s="160"/>
      <c r="D55" s="160"/>
      <c r="E55" s="161"/>
      <c r="F55" s="161"/>
      <c r="G55" s="38"/>
      <c r="H55" s="38"/>
      <c r="I55" s="149" t="s">
        <v>594</v>
      </c>
      <c r="J55" s="17"/>
      <c r="K55" s="158"/>
      <c r="O55" s="109">
        <v>500000000</v>
      </c>
      <c r="P55" s="110">
        <f>[1]!EUROCONVERT(O55,"ITL","EUR")</f>
        <v>258228.45</v>
      </c>
    </row>
    <row r="56" spans="1:17" s="180" customFormat="1" ht="16.5">
      <c r="A56" s="202" t="s">
        <v>972</v>
      </c>
      <c r="B56" s="203"/>
      <c r="C56" s="203"/>
      <c r="D56" s="203"/>
      <c r="E56" s="204"/>
      <c r="F56" s="204"/>
      <c r="G56" s="203"/>
      <c r="H56" s="203"/>
      <c r="I56" s="205"/>
      <c r="J56" s="98"/>
      <c r="K56" s="99"/>
      <c r="O56" s="201">
        <f>1600000000+O55</f>
        <v>2100000000</v>
      </c>
      <c r="P56" s="178">
        <f>[1]!EUROCONVERT(O56,"ITL","EUR")</f>
        <v>1084559.49</v>
      </c>
      <c r="Q56" s="200">
        <v>1084559.49</v>
      </c>
    </row>
    <row r="57" spans="1:16" ht="39.75">
      <c r="A57" s="159" t="s">
        <v>978</v>
      </c>
      <c r="B57" s="38" t="s">
        <v>979</v>
      </c>
      <c r="C57" s="38">
        <v>3274</v>
      </c>
      <c r="D57" s="38">
        <v>1</v>
      </c>
      <c r="E57" s="161" t="s">
        <v>283</v>
      </c>
      <c r="F57" s="161" t="s">
        <v>386</v>
      </c>
      <c r="G57" s="38" t="s">
        <v>980</v>
      </c>
      <c r="H57" s="38" t="s">
        <v>981</v>
      </c>
      <c r="I57" s="38" t="s">
        <v>982</v>
      </c>
      <c r="J57" s="17">
        <v>1999</v>
      </c>
      <c r="K57" s="158">
        <v>36479</v>
      </c>
      <c r="L57" s="16"/>
      <c r="P57" s="110"/>
    </row>
    <row r="58" spans="1:16" ht="15">
      <c r="A58" s="159" t="s">
        <v>978</v>
      </c>
      <c r="B58" s="38"/>
      <c r="C58" s="38"/>
      <c r="D58" s="38"/>
      <c r="E58" s="161"/>
      <c r="F58" s="161"/>
      <c r="G58" s="38"/>
      <c r="H58" s="38" t="s">
        <v>983</v>
      </c>
      <c r="I58" s="38"/>
      <c r="J58" s="17"/>
      <c r="K58" s="158"/>
      <c r="L58" s="16"/>
      <c r="P58" s="110"/>
    </row>
    <row r="59" spans="1:17" s="180" customFormat="1" ht="16.5">
      <c r="A59" s="202" t="s">
        <v>978</v>
      </c>
      <c r="B59" s="203"/>
      <c r="C59" s="203"/>
      <c r="D59" s="203"/>
      <c r="E59" s="204"/>
      <c r="F59" s="204"/>
      <c r="G59" s="203"/>
      <c r="H59" s="203"/>
      <c r="I59" s="203"/>
      <c r="J59" s="98"/>
      <c r="K59" s="206"/>
      <c r="L59" s="97"/>
      <c r="O59" s="181">
        <v>18928184600</v>
      </c>
      <c r="P59" s="178">
        <f>[1]!EUROCONVERT(O59,"ITL","EUR")</f>
        <v>9775591.52</v>
      </c>
      <c r="Q59" s="200">
        <v>9775591.52</v>
      </c>
    </row>
    <row r="60" spans="1:16" ht="27">
      <c r="A60" s="159" t="s">
        <v>984</v>
      </c>
      <c r="B60" s="38" t="s">
        <v>985</v>
      </c>
      <c r="C60" s="38">
        <v>9873</v>
      </c>
      <c r="D60" s="38"/>
      <c r="E60" s="161" t="s">
        <v>629</v>
      </c>
      <c r="F60" s="161" t="s">
        <v>986</v>
      </c>
      <c r="G60" s="38" t="s">
        <v>987</v>
      </c>
      <c r="H60" s="38" t="s">
        <v>988</v>
      </c>
      <c r="I60" s="38" t="s">
        <v>989</v>
      </c>
      <c r="J60" s="17"/>
      <c r="K60" s="158">
        <v>35992</v>
      </c>
      <c r="L60" s="16">
        <v>10</v>
      </c>
      <c r="O60" s="33">
        <v>1013000000</v>
      </c>
      <c r="P60" s="110">
        <f>[1]!EUROCONVERT(O60,"ITL","EUR")</f>
        <v>523170.84</v>
      </c>
    </row>
    <row r="61" spans="1:16" ht="39.75">
      <c r="A61" s="159" t="s">
        <v>990</v>
      </c>
      <c r="B61" s="38" t="s">
        <v>106</v>
      </c>
      <c r="C61" s="38">
        <v>9873</v>
      </c>
      <c r="D61" s="38"/>
      <c r="E61" s="161" t="s">
        <v>629</v>
      </c>
      <c r="F61" s="161" t="s">
        <v>123</v>
      </c>
      <c r="G61" s="38" t="s">
        <v>991</v>
      </c>
      <c r="H61" s="38" t="s">
        <v>992</v>
      </c>
      <c r="I61" s="38"/>
      <c r="J61" s="17"/>
      <c r="K61" s="158">
        <v>35992</v>
      </c>
      <c r="L61" s="16">
        <v>19</v>
      </c>
      <c r="O61" s="109">
        <v>45000000</v>
      </c>
      <c r="P61" s="110">
        <f>[1]!EUROCONVERT(O61,"ITL","EUR")</f>
        <v>23240.56</v>
      </c>
    </row>
    <row r="62" spans="1:16" ht="27">
      <c r="A62" s="159" t="s">
        <v>984</v>
      </c>
      <c r="B62" s="38" t="s">
        <v>106</v>
      </c>
      <c r="C62" s="38">
        <v>9873</v>
      </c>
      <c r="D62" s="38"/>
      <c r="E62" s="161" t="s">
        <v>629</v>
      </c>
      <c r="F62" s="161" t="s">
        <v>108</v>
      </c>
      <c r="G62" s="38" t="s">
        <v>993</v>
      </c>
      <c r="H62" s="38" t="s">
        <v>994</v>
      </c>
      <c r="I62" s="38"/>
      <c r="J62" s="17"/>
      <c r="K62" s="158">
        <v>35992</v>
      </c>
      <c r="L62" s="16">
        <v>19</v>
      </c>
      <c r="P62" s="110"/>
    </row>
    <row r="63" spans="1:16" ht="39.75">
      <c r="A63" s="159" t="s">
        <v>984</v>
      </c>
      <c r="B63" s="38"/>
      <c r="C63" s="38"/>
      <c r="D63" s="38"/>
      <c r="E63" s="161" t="s">
        <v>629</v>
      </c>
      <c r="F63" s="161"/>
      <c r="G63" s="38" t="s">
        <v>995</v>
      </c>
      <c r="H63" s="38" t="s">
        <v>996</v>
      </c>
      <c r="I63" s="38" t="s">
        <v>997</v>
      </c>
      <c r="J63" s="17"/>
      <c r="K63" s="158" t="s">
        <v>998</v>
      </c>
      <c r="L63" s="16">
        <v>19</v>
      </c>
      <c r="O63" s="109">
        <v>918423000</v>
      </c>
      <c r="P63" s="110">
        <f>[1]!EUROCONVERT(O63,"ITL","EUR")</f>
        <v>474325.89</v>
      </c>
    </row>
    <row r="64" spans="1:17" s="180" customFormat="1" ht="16.5">
      <c r="A64" s="202" t="s">
        <v>984</v>
      </c>
      <c r="B64" s="207"/>
      <c r="C64" s="207"/>
      <c r="D64" s="207"/>
      <c r="E64" s="208"/>
      <c r="F64" s="208"/>
      <c r="G64" s="207"/>
      <c r="H64" s="207"/>
      <c r="I64" s="207"/>
      <c r="J64" s="98"/>
      <c r="K64" s="206"/>
      <c r="L64" s="97"/>
      <c r="O64" s="209">
        <f>SUM(O60:O63)</f>
        <v>1976423000</v>
      </c>
      <c r="P64" s="178">
        <f>[1]!EUROCONVERT(O64,"ITL","EUR")</f>
        <v>1020737.29</v>
      </c>
      <c r="Q64" s="200">
        <v>1020737.29</v>
      </c>
    </row>
    <row r="65" spans="1:16" ht="116.25">
      <c r="A65" s="159" t="s">
        <v>1088</v>
      </c>
      <c r="H65" s="38" t="s">
        <v>1096</v>
      </c>
      <c r="I65" s="41" t="s">
        <v>1087</v>
      </c>
      <c r="O65" s="110"/>
      <c r="P65" s="42">
        <v>1409740</v>
      </c>
    </row>
    <row r="66" spans="1:17" s="180" customFormat="1" ht="16.5">
      <c r="A66" s="202" t="s">
        <v>832</v>
      </c>
      <c r="H66" s="203"/>
      <c r="I66" s="210"/>
      <c r="O66" s="178"/>
      <c r="P66" s="211">
        <f>SUM(P65)</f>
        <v>1409740</v>
      </c>
      <c r="Q66" s="200">
        <v>1409740</v>
      </c>
    </row>
    <row r="67" spans="1:16" ht="52.5">
      <c r="A67" s="159" t="s">
        <v>1089</v>
      </c>
      <c r="B67" s="38" t="s">
        <v>1090</v>
      </c>
      <c r="C67" s="38" t="s">
        <v>1091</v>
      </c>
      <c r="D67" s="38"/>
      <c r="E67" s="161" t="s">
        <v>83</v>
      </c>
      <c r="F67" s="161" t="s">
        <v>1092</v>
      </c>
      <c r="G67" s="38" t="s">
        <v>1093</v>
      </c>
      <c r="H67" s="38" t="s">
        <v>1094</v>
      </c>
      <c r="I67" s="38" t="s">
        <v>1095</v>
      </c>
      <c r="O67" s="110"/>
      <c r="P67" s="42">
        <v>1070563</v>
      </c>
    </row>
    <row r="68" spans="1:17" s="180" customFormat="1" ht="16.5">
      <c r="A68" s="202" t="s">
        <v>1089</v>
      </c>
      <c r="B68" s="203"/>
      <c r="C68" s="203"/>
      <c r="D68" s="203"/>
      <c r="E68" s="204"/>
      <c r="F68" s="204"/>
      <c r="G68" s="203"/>
      <c r="H68" s="203"/>
      <c r="I68" s="205"/>
      <c r="O68" s="178"/>
      <c r="P68" s="200">
        <f>SUM(P65:P67)</f>
        <v>3890043</v>
      </c>
      <c r="Q68" s="200">
        <v>3890043</v>
      </c>
    </row>
    <row r="69" spans="1:16" ht="65.25">
      <c r="A69" s="159" t="s">
        <v>1097</v>
      </c>
      <c r="B69" s="38" t="s">
        <v>1098</v>
      </c>
      <c r="C69" s="38" t="s">
        <v>1099</v>
      </c>
      <c r="D69" s="38">
        <v>1</v>
      </c>
      <c r="E69" s="161" t="s">
        <v>83</v>
      </c>
      <c r="F69" s="161" t="s">
        <v>1100</v>
      </c>
      <c r="G69" s="38" t="s">
        <v>1101</v>
      </c>
      <c r="H69" s="38" t="s">
        <v>1102</v>
      </c>
      <c r="I69" s="38" t="s">
        <v>1103</v>
      </c>
      <c r="O69" s="110"/>
      <c r="P69" s="42">
        <v>14240000</v>
      </c>
    </row>
    <row r="70" spans="1:17" s="180" customFormat="1" ht="12.75">
      <c r="A70" s="202" t="s">
        <v>829</v>
      </c>
      <c r="O70" s="181"/>
      <c r="P70" s="200">
        <f>SUM(P69)</f>
        <v>14240000</v>
      </c>
      <c r="Q70" s="180">
        <v>14240000</v>
      </c>
    </row>
    <row r="71" spans="1:24" ht="102">
      <c r="A71" s="1" t="s">
        <v>64</v>
      </c>
      <c r="B71" s="1" t="s">
        <v>65</v>
      </c>
      <c r="C71" s="2" t="s">
        <v>66</v>
      </c>
      <c r="D71" s="1"/>
      <c r="E71" s="1" t="s">
        <v>67</v>
      </c>
      <c r="F71" s="1" t="s">
        <v>68</v>
      </c>
      <c r="G71" s="1" t="s">
        <v>69</v>
      </c>
      <c r="H71" s="1" t="s">
        <v>831</v>
      </c>
      <c r="I71" s="4" t="s">
        <v>70</v>
      </c>
      <c r="J71" s="1"/>
      <c r="K71" s="3"/>
      <c r="L71" s="1"/>
      <c r="M71" s="1"/>
      <c r="N71" s="1"/>
      <c r="O71" s="1"/>
      <c r="P71" s="5">
        <v>1840462</v>
      </c>
      <c r="S71" s="5"/>
      <c r="T71" s="5"/>
      <c r="U71" s="153"/>
      <c r="V71" s="149"/>
      <c r="W71" s="149"/>
      <c r="X71" s="149"/>
    </row>
    <row r="72" spans="1:24" s="180" customFormat="1" ht="12.75">
      <c r="A72" s="170" t="s">
        <v>830</v>
      </c>
      <c r="O72" s="181"/>
      <c r="P72" s="200">
        <f>SUM(P71)</f>
        <v>1840462</v>
      </c>
      <c r="Q72" s="200">
        <v>1840462</v>
      </c>
      <c r="S72" s="205"/>
      <c r="T72" s="205"/>
      <c r="U72" s="205"/>
      <c r="V72" s="205"/>
      <c r="W72" s="205"/>
      <c r="X72" s="205"/>
    </row>
    <row r="73" spans="1:24" ht="153">
      <c r="A73" s="1" t="s">
        <v>71</v>
      </c>
      <c r="B73" s="1" t="s">
        <v>72</v>
      </c>
      <c r="C73" s="2" t="s">
        <v>73</v>
      </c>
      <c r="D73" s="1"/>
      <c r="E73" s="1" t="s">
        <v>74</v>
      </c>
      <c r="F73" s="1" t="s">
        <v>75</v>
      </c>
      <c r="G73" s="1" t="s">
        <v>76</v>
      </c>
      <c r="H73" s="1" t="s">
        <v>834</v>
      </c>
      <c r="I73" s="4" t="s">
        <v>77</v>
      </c>
      <c r="J73" s="1"/>
      <c r="K73" s="3"/>
      <c r="L73" s="1"/>
      <c r="M73" s="1"/>
      <c r="N73" s="1"/>
      <c r="O73" s="1"/>
      <c r="P73" s="5">
        <v>1700000</v>
      </c>
      <c r="Q73" s="4"/>
      <c r="R73" s="5"/>
      <c r="S73" s="5"/>
      <c r="T73" s="5"/>
      <c r="U73" s="153"/>
      <c r="V73" s="149"/>
      <c r="W73" s="149"/>
      <c r="X73" s="149"/>
    </row>
    <row r="74" spans="1:23" ht="51">
      <c r="A74" s="1" t="s">
        <v>71</v>
      </c>
      <c r="B74" s="1" t="s">
        <v>78</v>
      </c>
      <c r="C74" s="2" t="s">
        <v>79</v>
      </c>
      <c r="D74" s="1"/>
      <c r="E74" s="1" t="s">
        <v>74</v>
      </c>
      <c r="F74" s="1" t="s">
        <v>75</v>
      </c>
      <c r="G74" s="1" t="s">
        <v>76</v>
      </c>
      <c r="H74" s="1" t="s">
        <v>835</v>
      </c>
      <c r="I74" s="4" t="s">
        <v>80</v>
      </c>
      <c r="J74" s="1"/>
      <c r="K74" s="3"/>
      <c r="L74" s="1"/>
      <c r="M74" s="1"/>
      <c r="N74" s="1"/>
      <c r="O74" s="1"/>
      <c r="P74" s="155"/>
      <c r="Q74" s="4"/>
      <c r="R74" s="5"/>
      <c r="S74" s="5"/>
      <c r="T74" s="5"/>
      <c r="U74" s="153"/>
      <c r="V74" s="149"/>
      <c r="W74" s="149"/>
    </row>
    <row r="75" spans="1:17" s="180" customFormat="1" ht="12.75">
      <c r="A75" s="170" t="s">
        <v>833</v>
      </c>
      <c r="O75" s="181"/>
      <c r="P75" s="200">
        <f>SUM(P73:P74)</f>
        <v>1700000</v>
      </c>
      <c r="Q75" s="200">
        <v>1700000</v>
      </c>
    </row>
    <row r="76" spans="1:16" ht="140.25">
      <c r="A76" s="16" t="s">
        <v>91</v>
      </c>
      <c r="B76" s="16" t="s">
        <v>85</v>
      </c>
      <c r="C76" s="16" t="s">
        <v>92</v>
      </c>
      <c r="D76" s="16" t="s">
        <v>93</v>
      </c>
      <c r="E76" s="16" t="s">
        <v>94</v>
      </c>
      <c r="F76" s="16" t="s">
        <v>95</v>
      </c>
      <c r="G76" s="16" t="s">
        <v>96</v>
      </c>
      <c r="H76" s="111" t="s">
        <v>97</v>
      </c>
      <c r="I76" s="4" t="s">
        <v>99</v>
      </c>
      <c r="P76" s="5">
        <v>2478993.12</v>
      </c>
    </row>
    <row r="77" spans="1:17" s="174" customFormat="1" ht="12.75">
      <c r="A77" s="97" t="s">
        <v>837</v>
      </c>
      <c r="O77" s="175"/>
      <c r="P77" s="212">
        <f>SUM(P76)</f>
        <v>2478993.12</v>
      </c>
      <c r="Q77" s="212">
        <v>2478993.12</v>
      </c>
    </row>
    <row r="78" spans="1:16" ht="140.25">
      <c r="A78" s="16" t="s">
        <v>100</v>
      </c>
      <c r="B78" s="16" t="s">
        <v>101</v>
      </c>
      <c r="C78" s="16" t="s">
        <v>102</v>
      </c>
      <c r="D78" s="16" t="s">
        <v>85</v>
      </c>
      <c r="E78" s="16" t="s">
        <v>103</v>
      </c>
      <c r="F78" s="16" t="s">
        <v>75</v>
      </c>
      <c r="G78" s="16" t="s">
        <v>104</v>
      </c>
      <c r="H78" s="16" t="s">
        <v>838</v>
      </c>
      <c r="I78" s="4" t="s">
        <v>99</v>
      </c>
      <c r="P78" s="5">
        <v>1613927.81</v>
      </c>
    </row>
    <row r="79" spans="1:17" s="174" customFormat="1" ht="12.75">
      <c r="A79" s="97" t="s">
        <v>839</v>
      </c>
      <c r="O79" s="175"/>
      <c r="P79" s="212">
        <f>SUM(P78)</f>
        <v>1613927.81</v>
      </c>
      <c r="Q79" s="212">
        <v>1613927.81</v>
      </c>
    </row>
    <row r="80" spans="1:16" ht="89.25">
      <c r="A80" s="1" t="s">
        <v>105</v>
      </c>
      <c r="B80" s="1" t="s">
        <v>106</v>
      </c>
      <c r="C80" s="2" t="s">
        <v>107</v>
      </c>
      <c r="D80" s="1">
        <v>1</v>
      </c>
      <c r="E80" s="1" t="s">
        <v>67</v>
      </c>
      <c r="F80" s="1" t="s">
        <v>108</v>
      </c>
      <c r="G80" s="1" t="s">
        <v>841</v>
      </c>
      <c r="H80" s="108" t="s">
        <v>842</v>
      </c>
      <c r="I80" s="4" t="s">
        <v>109</v>
      </c>
      <c r="P80" s="112">
        <v>574057</v>
      </c>
    </row>
    <row r="81" spans="1:16" ht="25.5">
      <c r="A81" s="1" t="s">
        <v>105</v>
      </c>
      <c r="B81" s="1" t="s">
        <v>110</v>
      </c>
      <c r="C81" s="2" t="s">
        <v>107</v>
      </c>
      <c r="D81" s="1">
        <v>2</v>
      </c>
      <c r="E81" s="1" t="s">
        <v>67</v>
      </c>
      <c r="F81" s="1" t="s">
        <v>108</v>
      </c>
      <c r="G81" s="1" t="s">
        <v>111</v>
      </c>
      <c r="H81" s="4" t="s">
        <v>844</v>
      </c>
      <c r="I81" s="108" t="s">
        <v>843</v>
      </c>
      <c r="P81" s="112">
        <v>9110</v>
      </c>
    </row>
    <row r="82" spans="1:16" ht="25.5">
      <c r="A82" s="1" t="s">
        <v>105</v>
      </c>
      <c r="B82" s="1" t="s">
        <v>110</v>
      </c>
      <c r="C82" s="2" t="s">
        <v>107</v>
      </c>
      <c r="D82" s="1">
        <v>3</v>
      </c>
      <c r="E82" s="1" t="s">
        <v>67</v>
      </c>
      <c r="F82" s="1" t="s">
        <v>108</v>
      </c>
      <c r="G82" s="1" t="s">
        <v>111</v>
      </c>
      <c r="H82" s="4" t="s">
        <v>844</v>
      </c>
      <c r="I82" s="108" t="s">
        <v>843</v>
      </c>
      <c r="P82" s="112">
        <v>9869</v>
      </c>
    </row>
    <row r="83" spans="1:16" ht="25.5">
      <c r="A83" s="1" t="s">
        <v>105</v>
      </c>
      <c r="B83" s="1" t="s">
        <v>110</v>
      </c>
      <c r="C83" s="2" t="s">
        <v>107</v>
      </c>
      <c r="D83" s="1">
        <v>4</v>
      </c>
      <c r="E83" s="1" t="s">
        <v>67</v>
      </c>
      <c r="F83" s="1" t="s">
        <v>108</v>
      </c>
      <c r="G83" s="1" t="s">
        <v>111</v>
      </c>
      <c r="H83" s="4" t="s">
        <v>844</v>
      </c>
      <c r="I83" s="108" t="s">
        <v>843</v>
      </c>
      <c r="P83" s="112">
        <v>9110</v>
      </c>
    </row>
    <row r="84" spans="1:16" ht="25.5">
      <c r="A84" s="1" t="s">
        <v>105</v>
      </c>
      <c r="B84" s="1" t="s">
        <v>110</v>
      </c>
      <c r="C84" s="2" t="s">
        <v>107</v>
      </c>
      <c r="D84" s="1">
        <v>5</v>
      </c>
      <c r="E84" s="1" t="s">
        <v>67</v>
      </c>
      <c r="F84" s="1" t="s">
        <v>108</v>
      </c>
      <c r="G84" s="1" t="s">
        <v>111</v>
      </c>
      <c r="H84" s="4" t="s">
        <v>844</v>
      </c>
      <c r="I84" s="108" t="s">
        <v>843</v>
      </c>
      <c r="P84" s="112">
        <v>9110</v>
      </c>
    </row>
    <row r="85" spans="1:16" ht="25.5">
      <c r="A85" s="1" t="s">
        <v>105</v>
      </c>
      <c r="B85" s="1" t="s">
        <v>110</v>
      </c>
      <c r="C85" s="2" t="s">
        <v>107</v>
      </c>
      <c r="D85" s="1">
        <v>6</v>
      </c>
      <c r="E85" s="1" t="s">
        <v>67</v>
      </c>
      <c r="F85" s="1" t="s">
        <v>108</v>
      </c>
      <c r="G85" s="1" t="s">
        <v>111</v>
      </c>
      <c r="H85" s="4" t="s">
        <v>844</v>
      </c>
      <c r="I85" s="108" t="s">
        <v>843</v>
      </c>
      <c r="P85" s="112">
        <v>9869</v>
      </c>
    </row>
    <row r="86" spans="1:16" ht="25.5">
      <c r="A86" s="1" t="s">
        <v>105</v>
      </c>
      <c r="B86" s="1" t="s">
        <v>110</v>
      </c>
      <c r="C86" s="2" t="s">
        <v>107</v>
      </c>
      <c r="D86" s="1">
        <v>7</v>
      </c>
      <c r="E86" s="1" t="s">
        <v>67</v>
      </c>
      <c r="F86" s="1" t="s">
        <v>108</v>
      </c>
      <c r="G86" s="1" t="s">
        <v>111</v>
      </c>
      <c r="H86" s="4" t="s">
        <v>844</v>
      </c>
      <c r="I86" s="108" t="s">
        <v>843</v>
      </c>
      <c r="P86" s="112">
        <v>9110</v>
      </c>
    </row>
    <row r="87" spans="1:16" ht="25.5">
      <c r="A87" s="1" t="s">
        <v>105</v>
      </c>
      <c r="B87" s="1" t="s">
        <v>110</v>
      </c>
      <c r="C87" s="2" t="s">
        <v>107</v>
      </c>
      <c r="D87" s="1">
        <v>8</v>
      </c>
      <c r="E87" s="1" t="s">
        <v>67</v>
      </c>
      <c r="F87" s="1" t="s">
        <v>108</v>
      </c>
      <c r="G87" s="1" t="s">
        <v>111</v>
      </c>
      <c r="H87" s="4" t="s">
        <v>844</v>
      </c>
      <c r="I87" s="108" t="s">
        <v>843</v>
      </c>
      <c r="P87" s="112">
        <v>9110</v>
      </c>
    </row>
    <row r="88" spans="1:16" ht="25.5">
      <c r="A88" s="1" t="s">
        <v>105</v>
      </c>
      <c r="B88" s="1" t="s">
        <v>110</v>
      </c>
      <c r="C88" s="2" t="s">
        <v>107</v>
      </c>
      <c r="D88" s="1">
        <v>9</v>
      </c>
      <c r="E88" s="1" t="s">
        <v>67</v>
      </c>
      <c r="F88" s="1" t="s">
        <v>108</v>
      </c>
      <c r="G88" s="1" t="s">
        <v>111</v>
      </c>
      <c r="H88" s="4" t="s">
        <v>844</v>
      </c>
      <c r="I88" s="108" t="s">
        <v>843</v>
      </c>
      <c r="P88" s="112">
        <v>9869</v>
      </c>
    </row>
    <row r="89" spans="1:16" ht="25.5">
      <c r="A89" s="1" t="s">
        <v>105</v>
      </c>
      <c r="B89" s="1" t="s">
        <v>110</v>
      </c>
      <c r="C89" s="2" t="s">
        <v>107</v>
      </c>
      <c r="D89" s="1">
        <v>10</v>
      </c>
      <c r="E89" s="1" t="s">
        <v>67</v>
      </c>
      <c r="F89" s="1" t="s">
        <v>108</v>
      </c>
      <c r="G89" s="1" t="s">
        <v>111</v>
      </c>
      <c r="H89" s="4" t="s">
        <v>844</v>
      </c>
      <c r="I89" s="108" t="s">
        <v>843</v>
      </c>
      <c r="P89" s="112">
        <v>9110</v>
      </c>
    </row>
    <row r="90" spans="1:16" ht="25.5">
      <c r="A90" s="1" t="s">
        <v>105</v>
      </c>
      <c r="B90" s="1" t="s">
        <v>110</v>
      </c>
      <c r="C90" s="2" t="s">
        <v>107</v>
      </c>
      <c r="D90" s="1">
        <v>11</v>
      </c>
      <c r="E90" s="1" t="s">
        <v>67</v>
      </c>
      <c r="F90" s="1" t="s">
        <v>108</v>
      </c>
      <c r="G90" s="1" t="s">
        <v>111</v>
      </c>
      <c r="H90" s="4" t="s">
        <v>844</v>
      </c>
      <c r="I90" s="108" t="s">
        <v>843</v>
      </c>
      <c r="P90" s="112">
        <v>9110</v>
      </c>
    </row>
    <row r="91" spans="1:16" ht="25.5">
      <c r="A91" s="1" t="s">
        <v>105</v>
      </c>
      <c r="B91" s="1" t="s">
        <v>110</v>
      </c>
      <c r="C91" s="2" t="s">
        <v>107</v>
      </c>
      <c r="D91" s="1">
        <v>12</v>
      </c>
      <c r="E91" s="1" t="s">
        <v>67</v>
      </c>
      <c r="F91" s="1" t="s">
        <v>108</v>
      </c>
      <c r="G91" s="1" t="s">
        <v>111</v>
      </c>
      <c r="H91" s="4" t="s">
        <v>844</v>
      </c>
      <c r="I91" s="108" t="s">
        <v>843</v>
      </c>
      <c r="P91" s="112">
        <v>9869</v>
      </c>
    </row>
    <row r="92" spans="1:16" ht="25.5">
      <c r="A92" s="1" t="s">
        <v>105</v>
      </c>
      <c r="B92" s="1" t="s">
        <v>110</v>
      </c>
      <c r="C92" s="2" t="s">
        <v>107</v>
      </c>
      <c r="D92" s="1">
        <v>13</v>
      </c>
      <c r="E92" s="1" t="s">
        <v>67</v>
      </c>
      <c r="F92" s="1" t="s">
        <v>108</v>
      </c>
      <c r="G92" s="1" t="s">
        <v>111</v>
      </c>
      <c r="H92" s="4" t="s">
        <v>844</v>
      </c>
      <c r="I92" s="108" t="s">
        <v>843</v>
      </c>
      <c r="P92" s="112">
        <v>9110</v>
      </c>
    </row>
    <row r="93" spans="1:16" ht="25.5">
      <c r="A93" s="1" t="s">
        <v>105</v>
      </c>
      <c r="B93" s="1" t="s">
        <v>110</v>
      </c>
      <c r="C93" s="2" t="s">
        <v>107</v>
      </c>
      <c r="D93" s="1">
        <v>14</v>
      </c>
      <c r="E93" s="1" t="s">
        <v>67</v>
      </c>
      <c r="F93" s="1" t="s">
        <v>108</v>
      </c>
      <c r="G93" s="1" t="s">
        <v>111</v>
      </c>
      <c r="H93" s="4" t="s">
        <v>844</v>
      </c>
      <c r="I93" s="108" t="s">
        <v>843</v>
      </c>
      <c r="P93" s="112">
        <v>9110</v>
      </c>
    </row>
    <row r="94" spans="1:16" ht="25.5">
      <c r="A94" s="1" t="s">
        <v>105</v>
      </c>
      <c r="B94" s="1" t="s">
        <v>110</v>
      </c>
      <c r="C94" s="2" t="s">
        <v>107</v>
      </c>
      <c r="D94" s="1">
        <v>15</v>
      </c>
      <c r="E94" s="1" t="s">
        <v>67</v>
      </c>
      <c r="F94" s="1" t="s">
        <v>108</v>
      </c>
      <c r="G94" s="1" t="s">
        <v>111</v>
      </c>
      <c r="H94" s="4" t="s">
        <v>844</v>
      </c>
      <c r="I94" s="108" t="s">
        <v>843</v>
      </c>
      <c r="P94" s="112">
        <v>9110</v>
      </c>
    </row>
    <row r="95" spans="1:16" ht="25.5">
      <c r="A95" s="1" t="s">
        <v>105</v>
      </c>
      <c r="B95" s="1" t="s">
        <v>110</v>
      </c>
      <c r="C95" s="2" t="s">
        <v>107</v>
      </c>
      <c r="D95" s="1">
        <v>16</v>
      </c>
      <c r="E95" s="1" t="s">
        <v>67</v>
      </c>
      <c r="F95" s="1" t="s">
        <v>108</v>
      </c>
      <c r="G95" s="1" t="s">
        <v>111</v>
      </c>
      <c r="H95" s="4" t="s">
        <v>844</v>
      </c>
      <c r="I95" s="108" t="s">
        <v>843</v>
      </c>
      <c r="P95" s="112">
        <v>9869</v>
      </c>
    </row>
    <row r="96" spans="1:16" ht="25.5">
      <c r="A96" s="1" t="s">
        <v>105</v>
      </c>
      <c r="B96" s="1" t="s">
        <v>110</v>
      </c>
      <c r="C96" s="2" t="s">
        <v>107</v>
      </c>
      <c r="D96" s="1">
        <v>17</v>
      </c>
      <c r="E96" s="1" t="s">
        <v>67</v>
      </c>
      <c r="F96" s="1" t="s">
        <v>108</v>
      </c>
      <c r="G96" s="1" t="s">
        <v>111</v>
      </c>
      <c r="H96" s="4" t="s">
        <v>844</v>
      </c>
      <c r="I96" s="108" t="s">
        <v>843</v>
      </c>
      <c r="P96" s="112">
        <v>9110</v>
      </c>
    </row>
    <row r="97" spans="1:16" ht="25.5">
      <c r="A97" s="1" t="s">
        <v>105</v>
      </c>
      <c r="B97" s="1" t="s">
        <v>110</v>
      </c>
      <c r="C97" s="2" t="s">
        <v>107</v>
      </c>
      <c r="D97" s="1">
        <v>18</v>
      </c>
      <c r="E97" s="1" t="s">
        <v>67</v>
      </c>
      <c r="F97" s="1" t="s">
        <v>108</v>
      </c>
      <c r="G97" s="1" t="s">
        <v>111</v>
      </c>
      <c r="H97" s="4" t="s">
        <v>844</v>
      </c>
      <c r="I97" s="108" t="s">
        <v>843</v>
      </c>
      <c r="P97" s="112">
        <v>9869</v>
      </c>
    </row>
    <row r="98" spans="1:16" ht="25.5">
      <c r="A98" s="1" t="s">
        <v>105</v>
      </c>
      <c r="B98" s="1" t="s">
        <v>110</v>
      </c>
      <c r="C98" s="2" t="s">
        <v>107</v>
      </c>
      <c r="D98" s="1">
        <v>19</v>
      </c>
      <c r="E98" s="1" t="s">
        <v>67</v>
      </c>
      <c r="F98" s="1" t="s">
        <v>108</v>
      </c>
      <c r="G98" s="1" t="s">
        <v>111</v>
      </c>
      <c r="H98" s="4" t="s">
        <v>844</v>
      </c>
      <c r="I98" s="108" t="s">
        <v>843</v>
      </c>
      <c r="P98" s="112">
        <v>9110</v>
      </c>
    </row>
    <row r="99" spans="1:16" ht="25.5">
      <c r="A99" s="1" t="s">
        <v>105</v>
      </c>
      <c r="B99" s="1" t="s">
        <v>110</v>
      </c>
      <c r="C99" s="2" t="s">
        <v>107</v>
      </c>
      <c r="D99" s="1">
        <v>20</v>
      </c>
      <c r="E99" s="1" t="s">
        <v>67</v>
      </c>
      <c r="F99" s="1" t="s">
        <v>108</v>
      </c>
      <c r="G99" s="1" t="s">
        <v>111</v>
      </c>
      <c r="H99" s="4" t="s">
        <v>844</v>
      </c>
      <c r="I99" s="108" t="s">
        <v>843</v>
      </c>
      <c r="P99" s="112">
        <v>9110</v>
      </c>
    </row>
    <row r="100" spans="1:16" ht="25.5">
      <c r="A100" s="1" t="s">
        <v>105</v>
      </c>
      <c r="B100" s="1" t="s">
        <v>110</v>
      </c>
      <c r="C100" s="2" t="s">
        <v>107</v>
      </c>
      <c r="D100" s="1">
        <v>21</v>
      </c>
      <c r="E100" s="1" t="s">
        <v>67</v>
      </c>
      <c r="F100" s="1" t="s">
        <v>108</v>
      </c>
      <c r="G100" s="1" t="s">
        <v>111</v>
      </c>
      <c r="H100" s="4" t="s">
        <v>844</v>
      </c>
      <c r="I100" s="108" t="s">
        <v>843</v>
      </c>
      <c r="P100" s="112">
        <v>9869</v>
      </c>
    </row>
    <row r="101" spans="1:16" ht="25.5">
      <c r="A101" s="1" t="s">
        <v>105</v>
      </c>
      <c r="B101" s="1" t="s">
        <v>110</v>
      </c>
      <c r="C101" s="2" t="s">
        <v>107</v>
      </c>
      <c r="D101" s="1">
        <v>22</v>
      </c>
      <c r="E101" s="1" t="s">
        <v>67</v>
      </c>
      <c r="F101" s="1" t="s">
        <v>108</v>
      </c>
      <c r="G101" s="1" t="s">
        <v>111</v>
      </c>
      <c r="H101" s="4" t="s">
        <v>844</v>
      </c>
      <c r="I101" s="108" t="s">
        <v>843</v>
      </c>
      <c r="P101" s="112">
        <v>9869</v>
      </c>
    </row>
    <row r="102" spans="1:16" ht="25.5">
      <c r="A102" s="1" t="s">
        <v>105</v>
      </c>
      <c r="B102" s="1" t="s">
        <v>110</v>
      </c>
      <c r="C102" s="2" t="s">
        <v>107</v>
      </c>
      <c r="D102" s="1">
        <v>23</v>
      </c>
      <c r="E102" s="1" t="s">
        <v>67</v>
      </c>
      <c r="F102" s="1" t="s">
        <v>108</v>
      </c>
      <c r="G102" s="1" t="s">
        <v>111</v>
      </c>
      <c r="H102" s="4" t="s">
        <v>844</v>
      </c>
      <c r="I102" s="108" t="s">
        <v>843</v>
      </c>
      <c r="P102" s="112">
        <v>9869</v>
      </c>
    </row>
    <row r="103" spans="1:16" ht="25.5">
      <c r="A103" s="1" t="s">
        <v>105</v>
      </c>
      <c r="B103" s="1" t="s">
        <v>110</v>
      </c>
      <c r="C103" s="2" t="s">
        <v>107</v>
      </c>
      <c r="D103" s="1">
        <v>24</v>
      </c>
      <c r="E103" s="1" t="s">
        <v>67</v>
      </c>
      <c r="F103" s="1" t="s">
        <v>108</v>
      </c>
      <c r="G103" s="1" t="s">
        <v>111</v>
      </c>
      <c r="H103" s="4" t="s">
        <v>844</v>
      </c>
      <c r="I103" s="108" t="s">
        <v>843</v>
      </c>
      <c r="P103" s="112">
        <v>9110</v>
      </c>
    </row>
    <row r="104" spans="1:16" ht="25.5">
      <c r="A104" s="1" t="s">
        <v>105</v>
      </c>
      <c r="B104" s="1" t="s">
        <v>110</v>
      </c>
      <c r="C104" s="2" t="s">
        <v>107</v>
      </c>
      <c r="D104" s="1">
        <v>25</v>
      </c>
      <c r="E104" s="1" t="s">
        <v>67</v>
      </c>
      <c r="F104" s="1" t="s">
        <v>108</v>
      </c>
      <c r="G104" s="1" t="s">
        <v>111</v>
      </c>
      <c r="H104" s="4" t="s">
        <v>844</v>
      </c>
      <c r="I104" s="108" t="s">
        <v>843</v>
      </c>
      <c r="P104" s="112">
        <v>9869</v>
      </c>
    </row>
    <row r="105" spans="1:16" ht="25.5">
      <c r="A105" s="1" t="s">
        <v>105</v>
      </c>
      <c r="B105" s="1" t="s">
        <v>110</v>
      </c>
      <c r="C105" s="2" t="s">
        <v>107</v>
      </c>
      <c r="D105" s="1">
        <v>26</v>
      </c>
      <c r="E105" s="1" t="s">
        <v>67</v>
      </c>
      <c r="F105" s="1" t="s">
        <v>108</v>
      </c>
      <c r="G105" s="1" t="s">
        <v>111</v>
      </c>
      <c r="H105" s="4" t="s">
        <v>844</v>
      </c>
      <c r="I105" s="108" t="s">
        <v>843</v>
      </c>
      <c r="P105" s="112">
        <v>9110</v>
      </c>
    </row>
    <row r="106" spans="1:16" ht="25.5">
      <c r="A106" s="1" t="s">
        <v>105</v>
      </c>
      <c r="B106" s="1" t="s">
        <v>110</v>
      </c>
      <c r="C106" s="2" t="s">
        <v>107</v>
      </c>
      <c r="D106" s="1">
        <v>27</v>
      </c>
      <c r="E106" s="1" t="s">
        <v>67</v>
      </c>
      <c r="F106" s="1" t="s">
        <v>108</v>
      </c>
      <c r="G106" s="1" t="s">
        <v>111</v>
      </c>
      <c r="H106" s="4" t="s">
        <v>844</v>
      </c>
      <c r="I106" s="108" t="s">
        <v>843</v>
      </c>
      <c r="P106" s="112">
        <v>9110</v>
      </c>
    </row>
    <row r="107" spans="1:16" ht="25.5">
      <c r="A107" s="1" t="s">
        <v>105</v>
      </c>
      <c r="B107" s="1" t="s">
        <v>110</v>
      </c>
      <c r="C107" s="2" t="s">
        <v>107</v>
      </c>
      <c r="D107" s="1">
        <v>28</v>
      </c>
      <c r="E107" s="1" t="s">
        <v>67</v>
      </c>
      <c r="F107" s="1" t="s">
        <v>108</v>
      </c>
      <c r="G107" s="1" t="s">
        <v>111</v>
      </c>
      <c r="H107" s="4" t="s">
        <v>844</v>
      </c>
      <c r="I107" s="108" t="s">
        <v>843</v>
      </c>
      <c r="P107" s="112">
        <v>9869</v>
      </c>
    </row>
    <row r="108" spans="1:16" ht="25.5">
      <c r="A108" s="1" t="s">
        <v>105</v>
      </c>
      <c r="B108" s="1" t="s">
        <v>110</v>
      </c>
      <c r="C108" s="2" t="s">
        <v>107</v>
      </c>
      <c r="D108" s="1">
        <v>29</v>
      </c>
      <c r="E108" s="1" t="s">
        <v>67</v>
      </c>
      <c r="F108" s="1" t="s">
        <v>108</v>
      </c>
      <c r="G108" s="1" t="s">
        <v>111</v>
      </c>
      <c r="H108" s="4" t="s">
        <v>844</v>
      </c>
      <c r="I108" s="108" t="s">
        <v>843</v>
      </c>
      <c r="P108" s="112">
        <v>9869</v>
      </c>
    </row>
    <row r="109" spans="1:16" ht="25.5">
      <c r="A109" s="1" t="s">
        <v>105</v>
      </c>
      <c r="B109" s="1" t="s">
        <v>110</v>
      </c>
      <c r="C109" s="2" t="s">
        <v>107</v>
      </c>
      <c r="D109" s="1">
        <v>30</v>
      </c>
      <c r="E109" s="1" t="s">
        <v>67</v>
      </c>
      <c r="F109" s="1" t="s">
        <v>108</v>
      </c>
      <c r="G109" s="1" t="s">
        <v>111</v>
      </c>
      <c r="H109" s="4" t="s">
        <v>844</v>
      </c>
      <c r="I109" s="108" t="s">
        <v>843</v>
      </c>
      <c r="P109" s="112">
        <v>9869</v>
      </c>
    </row>
    <row r="110" spans="1:16" ht="25.5">
      <c r="A110" s="1" t="s">
        <v>105</v>
      </c>
      <c r="B110" s="1" t="s">
        <v>110</v>
      </c>
      <c r="C110" s="2" t="s">
        <v>107</v>
      </c>
      <c r="D110" s="1">
        <v>31</v>
      </c>
      <c r="E110" s="1" t="s">
        <v>67</v>
      </c>
      <c r="F110" s="1" t="s">
        <v>108</v>
      </c>
      <c r="G110" s="1" t="s">
        <v>111</v>
      </c>
      <c r="H110" s="4" t="s">
        <v>844</v>
      </c>
      <c r="I110" s="108" t="s">
        <v>843</v>
      </c>
      <c r="P110" s="112">
        <v>11388</v>
      </c>
    </row>
    <row r="111" spans="1:16" ht="25.5">
      <c r="A111" s="1" t="s">
        <v>105</v>
      </c>
      <c r="B111" s="1" t="s">
        <v>110</v>
      </c>
      <c r="C111" s="2" t="s">
        <v>107</v>
      </c>
      <c r="D111" s="1">
        <v>32</v>
      </c>
      <c r="E111" s="1" t="s">
        <v>67</v>
      </c>
      <c r="F111" s="1" t="s">
        <v>108</v>
      </c>
      <c r="G111" s="1" t="s">
        <v>111</v>
      </c>
      <c r="H111" s="4" t="s">
        <v>844</v>
      </c>
      <c r="I111" s="108" t="s">
        <v>843</v>
      </c>
      <c r="P111" s="112">
        <v>10629</v>
      </c>
    </row>
    <row r="112" spans="1:16" ht="25.5">
      <c r="A112" s="1" t="s">
        <v>105</v>
      </c>
      <c r="B112" s="1" t="s">
        <v>110</v>
      </c>
      <c r="C112" s="2" t="s">
        <v>107</v>
      </c>
      <c r="D112" s="1">
        <v>33</v>
      </c>
      <c r="E112" s="1" t="s">
        <v>67</v>
      </c>
      <c r="F112" s="1" t="s">
        <v>108</v>
      </c>
      <c r="G112" s="1" t="s">
        <v>111</v>
      </c>
      <c r="H112" s="4" t="s">
        <v>844</v>
      </c>
      <c r="I112" s="108" t="s">
        <v>843</v>
      </c>
      <c r="P112" s="112">
        <v>9110</v>
      </c>
    </row>
    <row r="113" spans="1:16" ht="25.5">
      <c r="A113" s="1" t="s">
        <v>105</v>
      </c>
      <c r="B113" s="1" t="s">
        <v>110</v>
      </c>
      <c r="C113" s="2" t="s">
        <v>107</v>
      </c>
      <c r="D113" s="1">
        <v>34</v>
      </c>
      <c r="E113" s="1" t="s">
        <v>67</v>
      </c>
      <c r="F113" s="1" t="s">
        <v>108</v>
      </c>
      <c r="G113" s="1" t="s">
        <v>111</v>
      </c>
      <c r="H113" s="4" t="s">
        <v>844</v>
      </c>
      <c r="I113" s="108" t="s">
        <v>843</v>
      </c>
      <c r="P113" s="112">
        <v>9869</v>
      </c>
    </row>
    <row r="114" spans="1:16" ht="25.5">
      <c r="A114" s="1" t="s">
        <v>105</v>
      </c>
      <c r="B114" s="1" t="s">
        <v>110</v>
      </c>
      <c r="C114" s="2" t="s">
        <v>107</v>
      </c>
      <c r="D114" s="1">
        <v>35</v>
      </c>
      <c r="E114" s="1" t="s">
        <v>67</v>
      </c>
      <c r="F114" s="1" t="s">
        <v>108</v>
      </c>
      <c r="G114" s="1" t="s">
        <v>111</v>
      </c>
      <c r="H114" s="4" t="s">
        <v>844</v>
      </c>
      <c r="I114" s="108" t="s">
        <v>843</v>
      </c>
      <c r="P114" s="112">
        <v>9869</v>
      </c>
    </row>
    <row r="115" spans="1:16" ht="25.5">
      <c r="A115" s="1" t="s">
        <v>105</v>
      </c>
      <c r="B115" s="1" t="s">
        <v>110</v>
      </c>
      <c r="C115" s="2" t="s">
        <v>107</v>
      </c>
      <c r="D115" s="1">
        <v>36</v>
      </c>
      <c r="E115" s="1" t="s">
        <v>67</v>
      </c>
      <c r="F115" s="1" t="s">
        <v>108</v>
      </c>
      <c r="G115" s="1" t="s">
        <v>111</v>
      </c>
      <c r="H115" s="4" t="s">
        <v>844</v>
      </c>
      <c r="I115" s="108" t="s">
        <v>843</v>
      </c>
      <c r="P115" s="112">
        <v>9110</v>
      </c>
    </row>
    <row r="116" spans="1:16" ht="25.5">
      <c r="A116" s="1" t="s">
        <v>105</v>
      </c>
      <c r="B116" s="1" t="s">
        <v>110</v>
      </c>
      <c r="C116" s="2" t="s">
        <v>107</v>
      </c>
      <c r="D116" s="1">
        <v>37</v>
      </c>
      <c r="E116" s="1" t="s">
        <v>67</v>
      </c>
      <c r="F116" s="1" t="s">
        <v>108</v>
      </c>
      <c r="G116" s="1" t="s">
        <v>111</v>
      </c>
      <c r="H116" s="4" t="s">
        <v>844</v>
      </c>
      <c r="I116" s="108" t="s">
        <v>843</v>
      </c>
      <c r="P116" s="112">
        <v>9869</v>
      </c>
    </row>
    <row r="117" spans="1:16" ht="25.5">
      <c r="A117" s="1" t="s">
        <v>105</v>
      </c>
      <c r="B117" s="1" t="s">
        <v>110</v>
      </c>
      <c r="C117" s="2" t="s">
        <v>107</v>
      </c>
      <c r="D117" s="1">
        <v>38</v>
      </c>
      <c r="E117" s="1" t="s">
        <v>67</v>
      </c>
      <c r="F117" s="1" t="s">
        <v>108</v>
      </c>
      <c r="G117" s="1" t="s">
        <v>111</v>
      </c>
      <c r="H117" s="4" t="s">
        <v>844</v>
      </c>
      <c r="I117" s="108" t="s">
        <v>843</v>
      </c>
      <c r="P117" s="112">
        <v>9110</v>
      </c>
    </row>
    <row r="118" spans="1:16" ht="25.5">
      <c r="A118" s="1" t="s">
        <v>105</v>
      </c>
      <c r="B118" s="1" t="s">
        <v>110</v>
      </c>
      <c r="C118" s="2" t="s">
        <v>107</v>
      </c>
      <c r="D118" s="1">
        <v>39</v>
      </c>
      <c r="E118" s="1" t="s">
        <v>67</v>
      </c>
      <c r="F118" s="1" t="s">
        <v>108</v>
      </c>
      <c r="G118" s="1" t="s">
        <v>111</v>
      </c>
      <c r="H118" s="4" t="s">
        <v>844</v>
      </c>
      <c r="I118" s="108" t="s">
        <v>843</v>
      </c>
      <c r="P118" s="112">
        <v>9110</v>
      </c>
    </row>
    <row r="119" spans="1:16" ht="25.5">
      <c r="A119" s="1" t="s">
        <v>105</v>
      </c>
      <c r="B119" s="1" t="s">
        <v>110</v>
      </c>
      <c r="C119" s="2" t="s">
        <v>107</v>
      </c>
      <c r="D119" s="1">
        <v>40</v>
      </c>
      <c r="E119" s="1" t="s">
        <v>67</v>
      </c>
      <c r="F119" s="1" t="s">
        <v>108</v>
      </c>
      <c r="G119" s="1" t="s">
        <v>111</v>
      </c>
      <c r="H119" s="4" t="s">
        <v>844</v>
      </c>
      <c r="I119" s="108" t="s">
        <v>843</v>
      </c>
      <c r="P119" s="112">
        <v>9869</v>
      </c>
    </row>
    <row r="120" spans="1:16" ht="25.5">
      <c r="A120" s="1" t="s">
        <v>105</v>
      </c>
      <c r="B120" s="1" t="s">
        <v>110</v>
      </c>
      <c r="C120" s="2" t="s">
        <v>107</v>
      </c>
      <c r="D120" s="1">
        <v>41</v>
      </c>
      <c r="E120" s="1" t="s">
        <v>67</v>
      </c>
      <c r="F120" s="1" t="s">
        <v>108</v>
      </c>
      <c r="G120" s="1" t="s">
        <v>111</v>
      </c>
      <c r="H120" s="4" t="s">
        <v>844</v>
      </c>
      <c r="I120" s="108" t="s">
        <v>843</v>
      </c>
      <c r="P120" s="112">
        <v>9110</v>
      </c>
    </row>
    <row r="121" spans="1:16" ht="25.5">
      <c r="A121" s="1" t="s">
        <v>105</v>
      </c>
      <c r="B121" s="1" t="s">
        <v>110</v>
      </c>
      <c r="C121" s="2" t="s">
        <v>107</v>
      </c>
      <c r="D121" s="1">
        <v>42</v>
      </c>
      <c r="E121" s="1" t="s">
        <v>67</v>
      </c>
      <c r="F121" s="1" t="s">
        <v>108</v>
      </c>
      <c r="G121" s="1" t="s">
        <v>111</v>
      </c>
      <c r="H121" s="4" t="s">
        <v>844</v>
      </c>
      <c r="I121" s="108" t="s">
        <v>843</v>
      </c>
      <c r="P121" s="112">
        <v>9869</v>
      </c>
    </row>
    <row r="122" spans="1:16" ht="25.5">
      <c r="A122" s="1" t="s">
        <v>105</v>
      </c>
      <c r="B122" s="1" t="s">
        <v>110</v>
      </c>
      <c r="C122" s="2" t="s">
        <v>107</v>
      </c>
      <c r="D122" s="1">
        <v>43</v>
      </c>
      <c r="E122" s="1" t="s">
        <v>67</v>
      </c>
      <c r="F122" s="1" t="s">
        <v>108</v>
      </c>
      <c r="G122" s="1" t="s">
        <v>111</v>
      </c>
      <c r="H122" s="4" t="s">
        <v>844</v>
      </c>
      <c r="I122" s="108" t="s">
        <v>843</v>
      </c>
      <c r="P122" s="112">
        <v>9110</v>
      </c>
    </row>
    <row r="123" spans="1:16" ht="25.5">
      <c r="A123" s="1" t="s">
        <v>105</v>
      </c>
      <c r="B123" s="1" t="s">
        <v>110</v>
      </c>
      <c r="C123" s="2" t="s">
        <v>107</v>
      </c>
      <c r="D123" s="1">
        <v>44</v>
      </c>
      <c r="E123" s="1" t="s">
        <v>67</v>
      </c>
      <c r="F123" s="1" t="s">
        <v>108</v>
      </c>
      <c r="G123" s="1" t="s">
        <v>111</v>
      </c>
      <c r="H123" s="4" t="s">
        <v>844</v>
      </c>
      <c r="I123" s="108" t="s">
        <v>843</v>
      </c>
      <c r="P123" s="112">
        <v>9110</v>
      </c>
    </row>
    <row r="124" spans="1:16" ht="25.5">
      <c r="A124" s="1" t="s">
        <v>105</v>
      </c>
      <c r="B124" s="1" t="s">
        <v>110</v>
      </c>
      <c r="C124" s="2" t="s">
        <v>107</v>
      </c>
      <c r="D124" s="1">
        <v>45</v>
      </c>
      <c r="E124" s="1" t="s">
        <v>67</v>
      </c>
      <c r="F124" s="1" t="s">
        <v>108</v>
      </c>
      <c r="G124" s="1" t="s">
        <v>111</v>
      </c>
      <c r="H124" s="4" t="s">
        <v>844</v>
      </c>
      <c r="I124" s="108" t="s">
        <v>843</v>
      </c>
      <c r="P124" s="112">
        <v>9869</v>
      </c>
    </row>
    <row r="125" spans="1:16" ht="25.5">
      <c r="A125" s="1" t="s">
        <v>105</v>
      </c>
      <c r="B125" s="1" t="s">
        <v>110</v>
      </c>
      <c r="C125" s="2" t="s">
        <v>107</v>
      </c>
      <c r="D125" s="1">
        <v>46</v>
      </c>
      <c r="E125" s="1" t="s">
        <v>67</v>
      </c>
      <c r="F125" s="1" t="s">
        <v>108</v>
      </c>
      <c r="G125" s="1" t="s">
        <v>111</v>
      </c>
      <c r="H125" s="4" t="s">
        <v>844</v>
      </c>
      <c r="I125" s="108" t="s">
        <v>843</v>
      </c>
      <c r="P125" s="112">
        <v>9110</v>
      </c>
    </row>
    <row r="126" spans="1:16" ht="25.5">
      <c r="A126" s="1" t="s">
        <v>105</v>
      </c>
      <c r="B126" s="1" t="s">
        <v>110</v>
      </c>
      <c r="C126" s="2" t="s">
        <v>107</v>
      </c>
      <c r="D126" s="1">
        <v>47</v>
      </c>
      <c r="E126" s="1" t="s">
        <v>67</v>
      </c>
      <c r="F126" s="1" t="s">
        <v>108</v>
      </c>
      <c r="G126" s="1" t="s">
        <v>111</v>
      </c>
      <c r="H126" s="4" t="s">
        <v>844</v>
      </c>
      <c r="I126" s="108" t="s">
        <v>843</v>
      </c>
      <c r="P126" s="112">
        <v>9110</v>
      </c>
    </row>
    <row r="127" spans="1:16" ht="25.5">
      <c r="A127" s="1" t="s">
        <v>105</v>
      </c>
      <c r="B127" s="1" t="s">
        <v>110</v>
      </c>
      <c r="C127" s="2" t="s">
        <v>107</v>
      </c>
      <c r="D127" s="1">
        <v>48</v>
      </c>
      <c r="E127" s="1" t="s">
        <v>67</v>
      </c>
      <c r="F127" s="1" t="s">
        <v>108</v>
      </c>
      <c r="G127" s="1" t="s">
        <v>111</v>
      </c>
      <c r="H127" s="4" t="s">
        <v>844</v>
      </c>
      <c r="I127" s="108" t="s">
        <v>843</v>
      </c>
      <c r="P127" s="112">
        <v>9869</v>
      </c>
    </row>
    <row r="128" spans="1:16" ht="25.5">
      <c r="A128" s="1" t="s">
        <v>105</v>
      </c>
      <c r="B128" s="1" t="s">
        <v>110</v>
      </c>
      <c r="C128" s="2" t="s">
        <v>107</v>
      </c>
      <c r="D128" s="1">
        <v>49</v>
      </c>
      <c r="E128" s="1" t="s">
        <v>67</v>
      </c>
      <c r="F128" s="1" t="s">
        <v>108</v>
      </c>
      <c r="G128" s="1" t="s">
        <v>111</v>
      </c>
      <c r="H128" s="4" t="s">
        <v>844</v>
      </c>
      <c r="I128" s="108" t="s">
        <v>843</v>
      </c>
      <c r="P128" s="112">
        <v>9110</v>
      </c>
    </row>
    <row r="129" spans="1:16" ht="25.5">
      <c r="A129" s="1" t="s">
        <v>105</v>
      </c>
      <c r="B129" s="1" t="s">
        <v>110</v>
      </c>
      <c r="C129" s="2" t="s">
        <v>107</v>
      </c>
      <c r="D129" s="1">
        <v>50</v>
      </c>
      <c r="E129" s="1" t="s">
        <v>67</v>
      </c>
      <c r="F129" s="1" t="s">
        <v>108</v>
      </c>
      <c r="G129" s="1" t="s">
        <v>111</v>
      </c>
      <c r="H129" s="4" t="s">
        <v>844</v>
      </c>
      <c r="I129" s="108" t="s">
        <v>843</v>
      </c>
      <c r="P129" s="112">
        <v>9110</v>
      </c>
    </row>
    <row r="130" spans="1:16" ht="25.5">
      <c r="A130" s="1" t="s">
        <v>105</v>
      </c>
      <c r="B130" s="1" t="s">
        <v>110</v>
      </c>
      <c r="C130" s="2" t="s">
        <v>107</v>
      </c>
      <c r="D130" s="1">
        <v>51</v>
      </c>
      <c r="E130" s="1" t="s">
        <v>67</v>
      </c>
      <c r="F130" s="1" t="s">
        <v>108</v>
      </c>
      <c r="G130" s="1" t="s">
        <v>111</v>
      </c>
      <c r="H130" s="4" t="s">
        <v>844</v>
      </c>
      <c r="I130" s="108" t="s">
        <v>843</v>
      </c>
      <c r="P130" s="112">
        <v>9869</v>
      </c>
    </row>
    <row r="131" spans="1:16" ht="25.5">
      <c r="A131" s="1" t="s">
        <v>105</v>
      </c>
      <c r="B131" s="1" t="s">
        <v>110</v>
      </c>
      <c r="C131" s="2" t="s">
        <v>107</v>
      </c>
      <c r="D131" s="1">
        <v>52</v>
      </c>
      <c r="E131" s="1" t="s">
        <v>67</v>
      </c>
      <c r="F131" s="1" t="s">
        <v>108</v>
      </c>
      <c r="G131" s="1" t="s">
        <v>111</v>
      </c>
      <c r="H131" s="4" t="s">
        <v>844</v>
      </c>
      <c r="I131" s="108" t="s">
        <v>843</v>
      </c>
      <c r="P131" s="112">
        <v>11388</v>
      </c>
    </row>
    <row r="132" spans="1:16" ht="25.5">
      <c r="A132" s="1" t="s">
        <v>105</v>
      </c>
      <c r="B132" s="1" t="s">
        <v>110</v>
      </c>
      <c r="C132" s="2" t="s">
        <v>107</v>
      </c>
      <c r="D132" s="1">
        <v>53</v>
      </c>
      <c r="E132" s="1" t="s">
        <v>67</v>
      </c>
      <c r="F132" s="1" t="s">
        <v>108</v>
      </c>
      <c r="G132" s="1" t="s">
        <v>111</v>
      </c>
      <c r="H132" s="4" t="s">
        <v>844</v>
      </c>
      <c r="I132" s="108" t="s">
        <v>843</v>
      </c>
      <c r="P132" s="112">
        <v>11388</v>
      </c>
    </row>
    <row r="133" spans="1:16" ht="25.5">
      <c r="A133" s="1" t="s">
        <v>105</v>
      </c>
      <c r="B133" s="1" t="s">
        <v>110</v>
      </c>
      <c r="C133" s="2" t="s">
        <v>107</v>
      </c>
      <c r="D133" s="1">
        <v>54</v>
      </c>
      <c r="E133" s="1" t="s">
        <v>67</v>
      </c>
      <c r="F133" s="1" t="s">
        <v>108</v>
      </c>
      <c r="G133" s="1" t="s">
        <v>111</v>
      </c>
      <c r="H133" s="4" t="s">
        <v>844</v>
      </c>
      <c r="I133" s="108" t="s">
        <v>843</v>
      </c>
      <c r="P133" s="112">
        <v>11388</v>
      </c>
    </row>
    <row r="134" spans="1:16" ht="25.5">
      <c r="A134" s="1" t="s">
        <v>105</v>
      </c>
      <c r="B134" s="1" t="s">
        <v>110</v>
      </c>
      <c r="C134" s="2" t="s">
        <v>107</v>
      </c>
      <c r="D134" s="1">
        <v>55</v>
      </c>
      <c r="E134" s="1" t="s">
        <v>67</v>
      </c>
      <c r="F134" s="1" t="s">
        <v>108</v>
      </c>
      <c r="G134" s="1" t="s">
        <v>111</v>
      </c>
      <c r="H134" s="4" t="s">
        <v>844</v>
      </c>
      <c r="I134" s="108" t="s">
        <v>843</v>
      </c>
      <c r="P134" s="112">
        <v>11388</v>
      </c>
    </row>
    <row r="135" spans="1:16" ht="25.5">
      <c r="A135" s="1" t="s">
        <v>105</v>
      </c>
      <c r="B135" s="1" t="s">
        <v>110</v>
      </c>
      <c r="C135" s="2" t="s">
        <v>107</v>
      </c>
      <c r="D135" s="1">
        <v>56</v>
      </c>
      <c r="E135" s="1" t="s">
        <v>67</v>
      </c>
      <c r="F135" s="1" t="s">
        <v>108</v>
      </c>
      <c r="G135" s="1" t="s">
        <v>111</v>
      </c>
      <c r="H135" s="4" t="s">
        <v>844</v>
      </c>
      <c r="I135" s="108" t="s">
        <v>843</v>
      </c>
      <c r="P135" s="112">
        <v>9110</v>
      </c>
    </row>
    <row r="136" spans="1:16" ht="25.5">
      <c r="A136" s="1" t="s">
        <v>105</v>
      </c>
      <c r="B136" s="1" t="s">
        <v>110</v>
      </c>
      <c r="C136" s="2" t="s">
        <v>107</v>
      </c>
      <c r="D136" s="1">
        <v>57</v>
      </c>
      <c r="E136" s="1" t="s">
        <v>67</v>
      </c>
      <c r="F136" s="1" t="s">
        <v>108</v>
      </c>
      <c r="G136" s="1" t="s">
        <v>111</v>
      </c>
      <c r="H136" s="4" t="s">
        <v>844</v>
      </c>
      <c r="I136" s="108" t="s">
        <v>843</v>
      </c>
      <c r="P136" s="112">
        <v>9869</v>
      </c>
    </row>
    <row r="137" spans="1:16" ht="25.5">
      <c r="A137" s="1" t="s">
        <v>105</v>
      </c>
      <c r="B137" s="1" t="s">
        <v>110</v>
      </c>
      <c r="C137" s="2" t="s">
        <v>107</v>
      </c>
      <c r="D137" s="1">
        <v>58</v>
      </c>
      <c r="E137" s="1" t="s">
        <v>67</v>
      </c>
      <c r="F137" s="1" t="s">
        <v>108</v>
      </c>
      <c r="G137" s="1" t="s">
        <v>111</v>
      </c>
      <c r="H137" s="4" t="s">
        <v>844</v>
      </c>
      <c r="I137" s="108" t="s">
        <v>843</v>
      </c>
      <c r="P137" s="112">
        <v>9869</v>
      </c>
    </row>
    <row r="138" spans="1:16" ht="25.5">
      <c r="A138" s="1" t="s">
        <v>105</v>
      </c>
      <c r="B138" s="1" t="s">
        <v>110</v>
      </c>
      <c r="C138" s="2" t="s">
        <v>107</v>
      </c>
      <c r="D138" s="1">
        <v>59</v>
      </c>
      <c r="E138" s="1" t="s">
        <v>67</v>
      </c>
      <c r="F138" s="1" t="s">
        <v>108</v>
      </c>
      <c r="G138" s="1" t="s">
        <v>111</v>
      </c>
      <c r="H138" s="4" t="s">
        <v>844</v>
      </c>
      <c r="I138" s="108" t="s">
        <v>843</v>
      </c>
      <c r="P138" s="112">
        <v>9110</v>
      </c>
    </row>
    <row r="139" spans="1:16" ht="25.5">
      <c r="A139" s="1" t="s">
        <v>105</v>
      </c>
      <c r="B139" s="1" t="s">
        <v>110</v>
      </c>
      <c r="C139" s="2" t="s">
        <v>107</v>
      </c>
      <c r="D139" s="1">
        <v>60</v>
      </c>
      <c r="E139" s="1" t="s">
        <v>67</v>
      </c>
      <c r="F139" s="1" t="s">
        <v>108</v>
      </c>
      <c r="G139" s="1" t="s">
        <v>111</v>
      </c>
      <c r="H139" s="4" t="s">
        <v>844</v>
      </c>
      <c r="I139" s="108" t="s">
        <v>843</v>
      </c>
      <c r="P139" s="112">
        <v>9110</v>
      </c>
    </row>
    <row r="140" spans="1:16" ht="25.5">
      <c r="A140" s="1" t="s">
        <v>105</v>
      </c>
      <c r="B140" s="1" t="s">
        <v>110</v>
      </c>
      <c r="C140" s="2" t="s">
        <v>107</v>
      </c>
      <c r="D140" s="1">
        <v>61</v>
      </c>
      <c r="E140" s="1" t="s">
        <v>67</v>
      </c>
      <c r="F140" s="1" t="s">
        <v>108</v>
      </c>
      <c r="G140" s="1" t="s">
        <v>111</v>
      </c>
      <c r="H140" s="4" t="s">
        <v>844</v>
      </c>
      <c r="I140" s="108" t="s">
        <v>843</v>
      </c>
      <c r="P140" s="112">
        <v>9110</v>
      </c>
    </row>
    <row r="141" spans="1:16" ht="25.5">
      <c r="A141" s="1" t="s">
        <v>105</v>
      </c>
      <c r="B141" s="1" t="s">
        <v>110</v>
      </c>
      <c r="C141" s="2" t="s">
        <v>107</v>
      </c>
      <c r="D141" s="1">
        <v>62</v>
      </c>
      <c r="E141" s="1" t="s">
        <v>67</v>
      </c>
      <c r="F141" s="1" t="s">
        <v>108</v>
      </c>
      <c r="G141" s="1" t="s">
        <v>111</v>
      </c>
      <c r="H141" s="4" t="s">
        <v>844</v>
      </c>
      <c r="I141" s="108" t="s">
        <v>843</v>
      </c>
      <c r="P141" s="112">
        <v>9869</v>
      </c>
    </row>
    <row r="142" spans="1:16" ht="25.5">
      <c r="A142" s="1" t="s">
        <v>105</v>
      </c>
      <c r="B142" s="1" t="s">
        <v>110</v>
      </c>
      <c r="C142" s="2" t="s">
        <v>107</v>
      </c>
      <c r="D142" s="1">
        <v>63</v>
      </c>
      <c r="E142" s="1" t="s">
        <v>67</v>
      </c>
      <c r="F142" s="1" t="s">
        <v>108</v>
      </c>
      <c r="G142" s="1" t="s">
        <v>111</v>
      </c>
      <c r="H142" s="4" t="s">
        <v>844</v>
      </c>
      <c r="I142" s="108" t="s">
        <v>843</v>
      </c>
      <c r="P142" s="112">
        <v>9869</v>
      </c>
    </row>
    <row r="143" spans="1:16" ht="25.5">
      <c r="A143" s="1" t="s">
        <v>105</v>
      </c>
      <c r="B143" s="1" t="s">
        <v>110</v>
      </c>
      <c r="C143" s="2" t="s">
        <v>107</v>
      </c>
      <c r="D143" s="1">
        <v>64</v>
      </c>
      <c r="E143" s="1" t="s">
        <v>67</v>
      </c>
      <c r="F143" s="1" t="s">
        <v>108</v>
      </c>
      <c r="G143" s="1" t="s">
        <v>111</v>
      </c>
      <c r="H143" s="4" t="s">
        <v>844</v>
      </c>
      <c r="I143" s="108" t="s">
        <v>843</v>
      </c>
      <c r="P143" s="112">
        <v>9110</v>
      </c>
    </row>
    <row r="144" spans="1:16" ht="25.5">
      <c r="A144" s="1" t="s">
        <v>105</v>
      </c>
      <c r="B144" s="1" t="s">
        <v>110</v>
      </c>
      <c r="C144" s="2" t="s">
        <v>107</v>
      </c>
      <c r="D144" s="1">
        <v>65</v>
      </c>
      <c r="E144" s="1" t="s">
        <v>67</v>
      </c>
      <c r="F144" s="1" t="s">
        <v>108</v>
      </c>
      <c r="G144" s="1" t="s">
        <v>111</v>
      </c>
      <c r="H144" s="4" t="s">
        <v>844</v>
      </c>
      <c r="I144" s="108" t="s">
        <v>843</v>
      </c>
      <c r="P144" s="112">
        <v>9110</v>
      </c>
    </row>
    <row r="145" spans="1:16" ht="25.5">
      <c r="A145" s="1" t="s">
        <v>105</v>
      </c>
      <c r="B145" s="1" t="s">
        <v>110</v>
      </c>
      <c r="C145" s="2" t="s">
        <v>107</v>
      </c>
      <c r="D145" s="1">
        <v>66</v>
      </c>
      <c r="E145" s="1" t="s">
        <v>67</v>
      </c>
      <c r="F145" s="1" t="s">
        <v>108</v>
      </c>
      <c r="G145" s="1" t="s">
        <v>111</v>
      </c>
      <c r="H145" s="4" t="s">
        <v>844</v>
      </c>
      <c r="I145" s="108" t="s">
        <v>843</v>
      </c>
      <c r="P145" s="112">
        <v>5702</v>
      </c>
    </row>
    <row r="146" spans="1:16" ht="25.5">
      <c r="A146" s="1" t="s">
        <v>105</v>
      </c>
      <c r="B146" s="1" t="s">
        <v>110</v>
      </c>
      <c r="C146" s="2" t="s">
        <v>107</v>
      </c>
      <c r="D146" s="1">
        <v>67</v>
      </c>
      <c r="E146" s="1" t="s">
        <v>67</v>
      </c>
      <c r="F146" s="1" t="s">
        <v>108</v>
      </c>
      <c r="G146" s="1" t="s">
        <v>111</v>
      </c>
      <c r="H146" s="4" t="s">
        <v>844</v>
      </c>
      <c r="I146" s="108" t="s">
        <v>843</v>
      </c>
      <c r="P146" s="112">
        <v>9110</v>
      </c>
    </row>
    <row r="147" spans="1:16" ht="25.5">
      <c r="A147" s="1" t="s">
        <v>105</v>
      </c>
      <c r="B147" s="1" t="s">
        <v>110</v>
      </c>
      <c r="C147" s="2" t="s">
        <v>107</v>
      </c>
      <c r="D147" s="1">
        <v>68</v>
      </c>
      <c r="E147" s="1" t="s">
        <v>67</v>
      </c>
      <c r="F147" s="1" t="s">
        <v>108</v>
      </c>
      <c r="G147" s="1" t="s">
        <v>111</v>
      </c>
      <c r="H147" s="4" t="s">
        <v>844</v>
      </c>
      <c r="I147" s="108" t="s">
        <v>843</v>
      </c>
      <c r="P147" s="112">
        <v>9110</v>
      </c>
    </row>
    <row r="148" spans="1:16" ht="25.5">
      <c r="A148" s="1" t="s">
        <v>105</v>
      </c>
      <c r="B148" s="1" t="s">
        <v>110</v>
      </c>
      <c r="C148" s="2" t="s">
        <v>107</v>
      </c>
      <c r="D148" s="1">
        <v>69</v>
      </c>
      <c r="E148" s="1" t="s">
        <v>67</v>
      </c>
      <c r="F148" s="1" t="s">
        <v>108</v>
      </c>
      <c r="G148" s="1" t="s">
        <v>111</v>
      </c>
      <c r="H148" s="4" t="s">
        <v>844</v>
      </c>
      <c r="I148" s="108" t="s">
        <v>843</v>
      </c>
      <c r="P148" s="112">
        <v>9869</v>
      </c>
    </row>
    <row r="149" spans="1:16" ht="25.5">
      <c r="A149" s="1" t="s">
        <v>105</v>
      </c>
      <c r="B149" s="1" t="s">
        <v>110</v>
      </c>
      <c r="C149" s="2" t="s">
        <v>107</v>
      </c>
      <c r="D149" s="1">
        <v>70</v>
      </c>
      <c r="E149" s="1" t="s">
        <v>67</v>
      </c>
      <c r="F149" s="1" t="s">
        <v>108</v>
      </c>
      <c r="G149" s="1" t="s">
        <v>111</v>
      </c>
      <c r="H149" s="4" t="s">
        <v>844</v>
      </c>
      <c r="I149" s="108" t="s">
        <v>843</v>
      </c>
      <c r="P149" s="112">
        <v>9110</v>
      </c>
    </row>
    <row r="150" spans="1:16" ht="25.5">
      <c r="A150" s="1" t="s">
        <v>105</v>
      </c>
      <c r="B150" s="1" t="s">
        <v>110</v>
      </c>
      <c r="C150" s="2" t="s">
        <v>107</v>
      </c>
      <c r="D150" s="1">
        <v>71</v>
      </c>
      <c r="E150" s="1" t="s">
        <v>67</v>
      </c>
      <c r="F150" s="1" t="s">
        <v>108</v>
      </c>
      <c r="G150" s="1" t="s">
        <v>111</v>
      </c>
      <c r="H150" s="4" t="s">
        <v>844</v>
      </c>
      <c r="I150" s="108" t="s">
        <v>843</v>
      </c>
      <c r="P150" s="112">
        <v>9110</v>
      </c>
    </row>
    <row r="151" spans="1:16" ht="25.5">
      <c r="A151" s="1" t="s">
        <v>105</v>
      </c>
      <c r="B151" s="1" t="s">
        <v>110</v>
      </c>
      <c r="C151" s="2" t="s">
        <v>107</v>
      </c>
      <c r="D151" s="1">
        <v>72</v>
      </c>
      <c r="E151" s="1" t="s">
        <v>67</v>
      </c>
      <c r="F151" s="1" t="s">
        <v>108</v>
      </c>
      <c r="G151" s="1" t="s">
        <v>111</v>
      </c>
      <c r="H151" s="4" t="s">
        <v>844</v>
      </c>
      <c r="I151" s="108" t="s">
        <v>843</v>
      </c>
      <c r="P151" s="112">
        <v>9869</v>
      </c>
    </row>
    <row r="152" spans="1:16" ht="25.5">
      <c r="A152" s="1" t="s">
        <v>105</v>
      </c>
      <c r="B152" s="1" t="s">
        <v>110</v>
      </c>
      <c r="C152" s="2" t="s">
        <v>107</v>
      </c>
      <c r="D152" s="1">
        <v>73</v>
      </c>
      <c r="E152" s="1" t="s">
        <v>67</v>
      </c>
      <c r="F152" s="1" t="s">
        <v>108</v>
      </c>
      <c r="G152" s="1" t="s">
        <v>111</v>
      </c>
      <c r="H152" s="4" t="s">
        <v>844</v>
      </c>
      <c r="I152" s="108" t="s">
        <v>843</v>
      </c>
      <c r="P152" s="112">
        <v>9110</v>
      </c>
    </row>
    <row r="153" spans="1:16" ht="25.5">
      <c r="A153" s="1" t="s">
        <v>105</v>
      </c>
      <c r="B153" s="1" t="s">
        <v>110</v>
      </c>
      <c r="C153" s="2" t="s">
        <v>107</v>
      </c>
      <c r="D153" s="1">
        <v>74</v>
      </c>
      <c r="E153" s="1" t="s">
        <v>67</v>
      </c>
      <c r="F153" s="1" t="s">
        <v>108</v>
      </c>
      <c r="G153" s="1" t="s">
        <v>111</v>
      </c>
      <c r="H153" s="4" t="s">
        <v>844</v>
      </c>
      <c r="I153" s="108" t="s">
        <v>843</v>
      </c>
      <c r="P153" s="112">
        <v>9110</v>
      </c>
    </row>
    <row r="154" spans="1:16" ht="25.5">
      <c r="A154" s="1" t="s">
        <v>105</v>
      </c>
      <c r="B154" s="1" t="s">
        <v>110</v>
      </c>
      <c r="C154" s="2" t="s">
        <v>107</v>
      </c>
      <c r="D154" s="1">
        <v>75</v>
      </c>
      <c r="E154" s="1" t="s">
        <v>67</v>
      </c>
      <c r="F154" s="1" t="s">
        <v>108</v>
      </c>
      <c r="G154" s="1" t="s">
        <v>111</v>
      </c>
      <c r="H154" s="4" t="s">
        <v>844</v>
      </c>
      <c r="I154" s="108" t="s">
        <v>843</v>
      </c>
      <c r="P154" s="112">
        <v>9869</v>
      </c>
    </row>
    <row r="155" spans="1:16" ht="25.5">
      <c r="A155" s="1" t="s">
        <v>105</v>
      </c>
      <c r="B155" s="1" t="s">
        <v>110</v>
      </c>
      <c r="C155" s="2" t="s">
        <v>107</v>
      </c>
      <c r="D155" s="1">
        <v>76</v>
      </c>
      <c r="E155" s="1" t="s">
        <v>67</v>
      </c>
      <c r="F155" s="1" t="s">
        <v>108</v>
      </c>
      <c r="G155" s="1" t="s">
        <v>111</v>
      </c>
      <c r="H155" s="4" t="s">
        <v>844</v>
      </c>
      <c r="I155" s="108" t="s">
        <v>843</v>
      </c>
      <c r="P155" s="112">
        <v>9110</v>
      </c>
    </row>
    <row r="156" spans="1:16" ht="25.5">
      <c r="A156" s="1" t="s">
        <v>105</v>
      </c>
      <c r="B156" s="1" t="s">
        <v>110</v>
      </c>
      <c r="C156" s="2" t="s">
        <v>107</v>
      </c>
      <c r="D156" s="1">
        <v>77</v>
      </c>
      <c r="E156" s="1" t="s">
        <v>67</v>
      </c>
      <c r="F156" s="1" t="s">
        <v>108</v>
      </c>
      <c r="G156" s="1" t="s">
        <v>111</v>
      </c>
      <c r="H156" s="4" t="s">
        <v>844</v>
      </c>
      <c r="I156" s="108" t="s">
        <v>843</v>
      </c>
      <c r="P156" s="112">
        <v>9110</v>
      </c>
    </row>
    <row r="157" spans="1:16" ht="25.5">
      <c r="A157" s="1" t="s">
        <v>105</v>
      </c>
      <c r="B157" s="1" t="s">
        <v>110</v>
      </c>
      <c r="C157" s="2" t="s">
        <v>107</v>
      </c>
      <c r="D157" s="1">
        <v>78</v>
      </c>
      <c r="E157" s="1" t="s">
        <v>67</v>
      </c>
      <c r="F157" s="1" t="s">
        <v>108</v>
      </c>
      <c r="G157" s="1" t="s">
        <v>111</v>
      </c>
      <c r="H157" s="4" t="s">
        <v>844</v>
      </c>
      <c r="I157" s="108" t="s">
        <v>843</v>
      </c>
      <c r="P157" s="112">
        <v>9869</v>
      </c>
    </row>
    <row r="158" spans="1:16" ht="25.5">
      <c r="A158" s="1" t="s">
        <v>105</v>
      </c>
      <c r="B158" s="1" t="s">
        <v>110</v>
      </c>
      <c r="C158" s="2" t="s">
        <v>107</v>
      </c>
      <c r="D158" s="1">
        <v>79</v>
      </c>
      <c r="E158" s="1" t="s">
        <v>67</v>
      </c>
      <c r="F158" s="1" t="s">
        <v>108</v>
      </c>
      <c r="G158" s="1" t="s">
        <v>111</v>
      </c>
      <c r="H158" s="4" t="s">
        <v>844</v>
      </c>
      <c r="I158" s="108" t="s">
        <v>843</v>
      </c>
      <c r="P158" s="112">
        <v>9110</v>
      </c>
    </row>
    <row r="159" spans="1:16" ht="25.5">
      <c r="A159" s="1" t="s">
        <v>105</v>
      </c>
      <c r="B159" s="1" t="s">
        <v>112</v>
      </c>
      <c r="C159" s="2" t="s">
        <v>107</v>
      </c>
      <c r="D159" s="1">
        <v>80</v>
      </c>
      <c r="E159" s="1" t="s">
        <v>67</v>
      </c>
      <c r="F159" s="1" t="s">
        <v>108</v>
      </c>
      <c r="G159" s="1" t="s">
        <v>111</v>
      </c>
      <c r="H159" s="4" t="s">
        <v>844</v>
      </c>
      <c r="I159" s="108" t="s">
        <v>843</v>
      </c>
      <c r="P159" s="112">
        <v>9869</v>
      </c>
    </row>
    <row r="160" spans="1:16" ht="25.5">
      <c r="A160" s="1" t="s">
        <v>105</v>
      </c>
      <c r="B160" s="1" t="s">
        <v>112</v>
      </c>
      <c r="C160" s="2" t="s">
        <v>107</v>
      </c>
      <c r="D160" s="1">
        <v>81</v>
      </c>
      <c r="E160" s="1" t="s">
        <v>67</v>
      </c>
      <c r="F160" s="1" t="s">
        <v>108</v>
      </c>
      <c r="G160" s="1" t="s">
        <v>111</v>
      </c>
      <c r="H160" s="4" t="s">
        <v>844</v>
      </c>
      <c r="I160" s="108" t="s">
        <v>843</v>
      </c>
      <c r="P160" s="112">
        <v>9869</v>
      </c>
    </row>
    <row r="161" spans="1:16" ht="25.5">
      <c r="A161" s="1" t="s">
        <v>105</v>
      </c>
      <c r="B161" s="1" t="s">
        <v>112</v>
      </c>
      <c r="C161" s="2" t="s">
        <v>107</v>
      </c>
      <c r="D161" s="1">
        <v>82</v>
      </c>
      <c r="E161" s="1" t="s">
        <v>67</v>
      </c>
      <c r="F161" s="1" t="s">
        <v>108</v>
      </c>
      <c r="G161" s="1" t="s">
        <v>111</v>
      </c>
      <c r="H161" s="4" t="s">
        <v>844</v>
      </c>
      <c r="I161" s="108" t="s">
        <v>843</v>
      </c>
      <c r="P161" s="112">
        <v>9110</v>
      </c>
    </row>
    <row r="162" spans="1:16" ht="25.5">
      <c r="A162" s="1" t="s">
        <v>105</v>
      </c>
      <c r="B162" s="1" t="s">
        <v>112</v>
      </c>
      <c r="C162" s="2" t="s">
        <v>107</v>
      </c>
      <c r="D162" s="1">
        <v>83</v>
      </c>
      <c r="E162" s="1" t="s">
        <v>67</v>
      </c>
      <c r="F162" s="1" t="s">
        <v>108</v>
      </c>
      <c r="G162" s="1" t="s">
        <v>111</v>
      </c>
      <c r="H162" s="4" t="s">
        <v>844</v>
      </c>
      <c r="I162" s="108" t="s">
        <v>843</v>
      </c>
      <c r="P162" s="112">
        <v>9110</v>
      </c>
    </row>
    <row r="163" spans="1:16" ht="25.5">
      <c r="A163" s="1" t="s">
        <v>105</v>
      </c>
      <c r="B163" s="1" t="s">
        <v>112</v>
      </c>
      <c r="C163" s="2" t="s">
        <v>107</v>
      </c>
      <c r="D163" s="1">
        <v>84</v>
      </c>
      <c r="E163" s="1" t="s">
        <v>67</v>
      </c>
      <c r="F163" s="1" t="s">
        <v>108</v>
      </c>
      <c r="G163" s="1" t="s">
        <v>111</v>
      </c>
      <c r="H163" s="4" t="s">
        <v>844</v>
      </c>
      <c r="I163" s="108" t="s">
        <v>843</v>
      </c>
      <c r="P163" s="112">
        <v>9869</v>
      </c>
    </row>
    <row r="164" spans="1:16" ht="25.5">
      <c r="A164" s="1" t="s">
        <v>105</v>
      </c>
      <c r="B164" s="1" t="s">
        <v>112</v>
      </c>
      <c r="C164" s="2" t="s">
        <v>107</v>
      </c>
      <c r="D164" s="1">
        <v>85</v>
      </c>
      <c r="E164" s="1" t="s">
        <v>67</v>
      </c>
      <c r="F164" s="1" t="s">
        <v>108</v>
      </c>
      <c r="G164" s="1" t="s">
        <v>111</v>
      </c>
      <c r="H164" s="4" t="s">
        <v>844</v>
      </c>
      <c r="I164" s="108" t="s">
        <v>843</v>
      </c>
      <c r="P164" s="112">
        <v>9110</v>
      </c>
    </row>
    <row r="165" spans="1:16" ht="25.5">
      <c r="A165" s="1" t="s">
        <v>105</v>
      </c>
      <c r="B165" s="1" t="s">
        <v>112</v>
      </c>
      <c r="C165" s="2" t="s">
        <v>107</v>
      </c>
      <c r="D165" s="1">
        <v>86</v>
      </c>
      <c r="E165" s="1" t="s">
        <v>67</v>
      </c>
      <c r="F165" s="1" t="s">
        <v>108</v>
      </c>
      <c r="G165" s="1" t="s">
        <v>111</v>
      </c>
      <c r="H165" s="4" t="s">
        <v>844</v>
      </c>
      <c r="I165" s="108" t="s">
        <v>843</v>
      </c>
      <c r="P165" s="112">
        <v>9110</v>
      </c>
    </row>
    <row r="166" spans="1:16" ht="25.5">
      <c r="A166" s="1" t="s">
        <v>105</v>
      </c>
      <c r="B166" s="1" t="s">
        <v>112</v>
      </c>
      <c r="C166" s="2" t="s">
        <v>107</v>
      </c>
      <c r="D166" s="1">
        <v>87</v>
      </c>
      <c r="E166" s="1" t="s">
        <v>67</v>
      </c>
      <c r="F166" s="1" t="s">
        <v>108</v>
      </c>
      <c r="G166" s="1" t="s">
        <v>111</v>
      </c>
      <c r="H166" s="4" t="s">
        <v>844</v>
      </c>
      <c r="I166" s="108" t="s">
        <v>843</v>
      </c>
      <c r="P166" s="112">
        <v>9869</v>
      </c>
    </row>
    <row r="167" spans="1:16" ht="25.5">
      <c r="A167" s="1" t="s">
        <v>105</v>
      </c>
      <c r="B167" s="1" t="s">
        <v>112</v>
      </c>
      <c r="C167" s="2" t="s">
        <v>107</v>
      </c>
      <c r="D167" s="1">
        <v>88</v>
      </c>
      <c r="E167" s="1" t="s">
        <v>67</v>
      </c>
      <c r="F167" s="1" t="s">
        <v>108</v>
      </c>
      <c r="G167" s="1" t="s">
        <v>111</v>
      </c>
      <c r="H167" s="4" t="s">
        <v>844</v>
      </c>
      <c r="I167" s="108" t="s">
        <v>843</v>
      </c>
      <c r="P167" s="112">
        <v>9110</v>
      </c>
    </row>
    <row r="168" spans="1:16" ht="25.5">
      <c r="A168" s="1" t="s">
        <v>105</v>
      </c>
      <c r="B168" s="1" t="s">
        <v>112</v>
      </c>
      <c r="C168" s="2" t="s">
        <v>107</v>
      </c>
      <c r="D168" s="1">
        <v>89</v>
      </c>
      <c r="E168" s="1" t="s">
        <v>67</v>
      </c>
      <c r="F168" s="1" t="s">
        <v>108</v>
      </c>
      <c r="G168" s="1" t="s">
        <v>111</v>
      </c>
      <c r="H168" s="4" t="s">
        <v>844</v>
      </c>
      <c r="I168" s="108" t="s">
        <v>843</v>
      </c>
      <c r="P168" s="112">
        <v>9869</v>
      </c>
    </row>
    <row r="169" spans="1:16" ht="25.5">
      <c r="A169" s="1" t="s">
        <v>105</v>
      </c>
      <c r="B169" s="1" t="s">
        <v>112</v>
      </c>
      <c r="C169" s="2" t="s">
        <v>107</v>
      </c>
      <c r="D169" s="1">
        <v>90</v>
      </c>
      <c r="E169" s="1" t="s">
        <v>67</v>
      </c>
      <c r="F169" s="1" t="s">
        <v>108</v>
      </c>
      <c r="G169" s="1" t="s">
        <v>111</v>
      </c>
      <c r="H169" s="4" t="s">
        <v>844</v>
      </c>
      <c r="I169" s="108" t="s">
        <v>843</v>
      </c>
      <c r="P169" s="112">
        <v>9869</v>
      </c>
    </row>
    <row r="170" spans="1:16" ht="25.5">
      <c r="A170" s="1" t="s">
        <v>105</v>
      </c>
      <c r="B170" s="1" t="s">
        <v>112</v>
      </c>
      <c r="C170" s="2" t="s">
        <v>107</v>
      </c>
      <c r="D170" s="1">
        <v>91</v>
      </c>
      <c r="E170" s="1" t="s">
        <v>67</v>
      </c>
      <c r="F170" s="1" t="s">
        <v>108</v>
      </c>
      <c r="G170" s="1" t="s">
        <v>111</v>
      </c>
      <c r="H170" s="4" t="s">
        <v>844</v>
      </c>
      <c r="I170" s="108" t="s">
        <v>843</v>
      </c>
      <c r="P170" s="112">
        <v>9110</v>
      </c>
    </row>
    <row r="171" spans="1:16" ht="25.5">
      <c r="A171" s="1" t="s">
        <v>105</v>
      </c>
      <c r="B171" s="1" t="s">
        <v>112</v>
      </c>
      <c r="C171" s="2" t="s">
        <v>107</v>
      </c>
      <c r="D171" s="1">
        <v>92</v>
      </c>
      <c r="E171" s="1" t="s">
        <v>67</v>
      </c>
      <c r="F171" s="1" t="s">
        <v>108</v>
      </c>
      <c r="G171" s="1" t="s">
        <v>111</v>
      </c>
      <c r="H171" s="4" t="s">
        <v>844</v>
      </c>
      <c r="I171" s="108" t="s">
        <v>843</v>
      </c>
      <c r="P171" s="112">
        <v>9110</v>
      </c>
    </row>
    <row r="172" spans="1:16" ht="25.5">
      <c r="A172" s="1" t="s">
        <v>105</v>
      </c>
      <c r="B172" s="1" t="s">
        <v>112</v>
      </c>
      <c r="C172" s="2" t="s">
        <v>107</v>
      </c>
      <c r="D172" s="1">
        <v>93</v>
      </c>
      <c r="E172" s="1" t="s">
        <v>67</v>
      </c>
      <c r="F172" s="1" t="s">
        <v>108</v>
      </c>
      <c r="G172" s="1" t="s">
        <v>111</v>
      </c>
      <c r="H172" s="4" t="s">
        <v>844</v>
      </c>
      <c r="I172" s="108" t="s">
        <v>843</v>
      </c>
      <c r="P172" s="112">
        <v>9110</v>
      </c>
    </row>
    <row r="173" spans="1:16" ht="25.5">
      <c r="A173" s="1" t="s">
        <v>105</v>
      </c>
      <c r="B173" s="1" t="s">
        <v>112</v>
      </c>
      <c r="C173" s="2" t="s">
        <v>107</v>
      </c>
      <c r="D173" s="1">
        <v>94</v>
      </c>
      <c r="E173" s="1" t="s">
        <v>67</v>
      </c>
      <c r="F173" s="1" t="s">
        <v>108</v>
      </c>
      <c r="G173" s="1" t="s">
        <v>111</v>
      </c>
      <c r="H173" s="4" t="s">
        <v>844</v>
      </c>
      <c r="I173" s="108" t="s">
        <v>843</v>
      </c>
      <c r="P173" s="112">
        <v>12147</v>
      </c>
    </row>
    <row r="174" spans="1:16" ht="25.5">
      <c r="A174" s="1" t="s">
        <v>105</v>
      </c>
      <c r="B174" s="1" t="s">
        <v>112</v>
      </c>
      <c r="C174" s="2" t="s">
        <v>107</v>
      </c>
      <c r="D174" s="1">
        <v>95</v>
      </c>
      <c r="E174" s="1" t="s">
        <v>67</v>
      </c>
      <c r="F174" s="1" t="s">
        <v>108</v>
      </c>
      <c r="G174" s="1" t="s">
        <v>111</v>
      </c>
      <c r="H174" s="4" t="s">
        <v>844</v>
      </c>
      <c r="I174" s="108" t="s">
        <v>843</v>
      </c>
      <c r="P174" s="112">
        <v>12906</v>
      </c>
    </row>
    <row r="175" spans="1:16" ht="25.5">
      <c r="A175" s="1" t="s">
        <v>105</v>
      </c>
      <c r="B175" s="1" t="s">
        <v>112</v>
      </c>
      <c r="C175" s="2" t="s">
        <v>107</v>
      </c>
      <c r="D175" s="1">
        <v>96</v>
      </c>
      <c r="E175" s="1" t="s">
        <v>67</v>
      </c>
      <c r="F175" s="1" t="s">
        <v>108</v>
      </c>
      <c r="G175" s="1" t="s">
        <v>111</v>
      </c>
      <c r="H175" s="4" t="s">
        <v>844</v>
      </c>
      <c r="I175" s="108" t="s">
        <v>843</v>
      </c>
      <c r="P175" s="112">
        <v>9869</v>
      </c>
    </row>
    <row r="176" spans="1:16" ht="25.5">
      <c r="A176" s="1" t="s">
        <v>105</v>
      </c>
      <c r="B176" s="1" t="s">
        <v>112</v>
      </c>
      <c r="C176" s="2" t="s">
        <v>107</v>
      </c>
      <c r="D176" s="1">
        <v>97</v>
      </c>
      <c r="E176" s="1" t="s">
        <v>67</v>
      </c>
      <c r="F176" s="1" t="s">
        <v>108</v>
      </c>
      <c r="G176" s="1" t="s">
        <v>111</v>
      </c>
      <c r="H176" s="4" t="s">
        <v>844</v>
      </c>
      <c r="I176" s="108" t="s">
        <v>843</v>
      </c>
      <c r="P176" s="112">
        <v>9869</v>
      </c>
    </row>
    <row r="177" spans="1:16" ht="25.5">
      <c r="A177" s="1" t="s">
        <v>105</v>
      </c>
      <c r="B177" s="1" t="s">
        <v>112</v>
      </c>
      <c r="C177" s="2" t="s">
        <v>107</v>
      </c>
      <c r="D177" s="1">
        <v>98</v>
      </c>
      <c r="E177" s="1" t="s">
        <v>67</v>
      </c>
      <c r="F177" s="1" t="s">
        <v>108</v>
      </c>
      <c r="G177" s="1" t="s">
        <v>111</v>
      </c>
      <c r="H177" s="4" t="s">
        <v>844</v>
      </c>
      <c r="I177" s="108" t="s">
        <v>843</v>
      </c>
      <c r="P177" s="112">
        <v>9869</v>
      </c>
    </row>
    <row r="178" spans="1:16" ht="25.5">
      <c r="A178" s="1" t="s">
        <v>105</v>
      </c>
      <c r="B178" s="1" t="s">
        <v>112</v>
      </c>
      <c r="C178" s="2" t="s">
        <v>107</v>
      </c>
      <c r="D178" s="1">
        <v>99</v>
      </c>
      <c r="E178" s="1" t="s">
        <v>67</v>
      </c>
      <c r="F178" s="1" t="s">
        <v>108</v>
      </c>
      <c r="G178" s="1" t="s">
        <v>111</v>
      </c>
      <c r="H178" s="4" t="s">
        <v>844</v>
      </c>
      <c r="I178" s="108" t="s">
        <v>843</v>
      </c>
      <c r="P178" s="112">
        <v>9869</v>
      </c>
    </row>
    <row r="179" spans="1:16" ht="25.5">
      <c r="A179" s="1" t="s">
        <v>105</v>
      </c>
      <c r="B179" s="1" t="s">
        <v>112</v>
      </c>
      <c r="C179" s="2" t="s">
        <v>107</v>
      </c>
      <c r="D179" s="1">
        <v>100</v>
      </c>
      <c r="E179" s="1" t="s">
        <v>67</v>
      </c>
      <c r="F179" s="1" t="s">
        <v>108</v>
      </c>
      <c r="G179" s="1" t="s">
        <v>111</v>
      </c>
      <c r="H179" s="4" t="s">
        <v>844</v>
      </c>
      <c r="I179" s="108" t="s">
        <v>843</v>
      </c>
      <c r="P179" s="112">
        <v>9110</v>
      </c>
    </row>
    <row r="180" spans="1:16" ht="25.5">
      <c r="A180" s="1" t="s">
        <v>105</v>
      </c>
      <c r="B180" s="1" t="s">
        <v>112</v>
      </c>
      <c r="C180" s="2" t="s">
        <v>107</v>
      </c>
      <c r="D180" s="1">
        <v>101</v>
      </c>
      <c r="E180" s="1" t="s">
        <v>67</v>
      </c>
      <c r="F180" s="1" t="s">
        <v>108</v>
      </c>
      <c r="G180" s="1" t="s">
        <v>111</v>
      </c>
      <c r="H180" s="4" t="s">
        <v>844</v>
      </c>
      <c r="I180" s="108" t="s">
        <v>843</v>
      </c>
      <c r="P180" s="112">
        <v>9869</v>
      </c>
    </row>
    <row r="181" spans="1:16" ht="25.5">
      <c r="A181" s="1" t="s">
        <v>105</v>
      </c>
      <c r="B181" s="1" t="s">
        <v>112</v>
      </c>
      <c r="C181" s="2" t="s">
        <v>107</v>
      </c>
      <c r="D181" s="1">
        <v>102</v>
      </c>
      <c r="E181" s="1" t="s">
        <v>67</v>
      </c>
      <c r="F181" s="1" t="s">
        <v>108</v>
      </c>
      <c r="G181" s="1" t="s">
        <v>111</v>
      </c>
      <c r="H181" s="4" t="s">
        <v>844</v>
      </c>
      <c r="I181" s="108" t="s">
        <v>843</v>
      </c>
      <c r="P181" s="112">
        <v>9869</v>
      </c>
    </row>
    <row r="182" spans="1:16" ht="25.5">
      <c r="A182" s="1" t="s">
        <v>105</v>
      </c>
      <c r="B182" s="1" t="s">
        <v>112</v>
      </c>
      <c r="C182" s="2" t="s">
        <v>107</v>
      </c>
      <c r="D182" s="1">
        <v>103</v>
      </c>
      <c r="E182" s="1" t="s">
        <v>67</v>
      </c>
      <c r="F182" s="1" t="s">
        <v>108</v>
      </c>
      <c r="G182" s="1" t="s">
        <v>111</v>
      </c>
      <c r="H182" s="4" t="s">
        <v>844</v>
      </c>
      <c r="I182" s="108" t="s">
        <v>843</v>
      </c>
      <c r="P182" s="112">
        <v>9110</v>
      </c>
    </row>
    <row r="183" spans="1:16" ht="25.5">
      <c r="A183" s="1" t="s">
        <v>105</v>
      </c>
      <c r="B183" s="1" t="s">
        <v>112</v>
      </c>
      <c r="C183" s="2" t="s">
        <v>107</v>
      </c>
      <c r="D183" s="1">
        <v>104</v>
      </c>
      <c r="E183" s="1" t="s">
        <v>67</v>
      </c>
      <c r="F183" s="1" t="s">
        <v>108</v>
      </c>
      <c r="G183" s="1" t="s">
        <v>111</v>
      </c>
      <c r="H183" s="4" t="s">
        <v>844</v>
      </c>
      <c r="I183" s="108" t="s">
        <v>843</v>
      </c>
      <c r="P183" s="112">
        <v>9110</v>
      </c>
    </row>
    <row r="184" spans="1:16" ht="25.5">
      <c r="A184" s="1" t="s">
        <v>105</v>
      </c>
      <c r="B184" s="1" t="s">
        <v>112</v>
      </c>
      <c r="C184" s="2" t="s">
        <v>107</v>
      </c>
      <c r="D184" s="1">
        <v>105</v>
      </c>
      <c r="E184" s="1" t="s">
        <v>67</v>
      </c>
      <c r="F184" s="1" t="s">
        <v>108</v>
      </c>
      <c r="G184" s="1" t="s">
        <v>111</v>
      </c>
      <c r="H184" s="4" t="s">
        <v>844</v>
      </c>
      <c r="I184" s="108" t="s">
        <v>843</v>
      </c>
      <c r="P184" s="112">
        <v>9869</v>
      </c>
    </row>
    <row r="185" spans="1:16" ht="25.5">
      <c r="A185" s="1" t="s">
        <v>105</v>
      </c>
      <c r="B185" s="1" t="s">
        <v>112</v>
      </c>
      <c r="C185" s="2" t="s">
        <v>107</v>
      </c>
      <c r="D185" s="1">
        <v>106</v>
      </c>
      <c r="E185" s="1" t="s">
        <v>67</v>
      </c>
      <c r="F185" s="1" t="s">
        <v>108</v>
      </c>
      <c r="G185" s="1" t="s">
        <v>111</v>
      </c>
      <c r="H185" s="4" t="s">
        <v>844</v>
      </c>
      <c r="I185" s="108" t="s">
        <v>843</v>
      </c>
      <c r="P185" s="112">
        <v>9110</v>
      </c>
    </row>
    <row r="186" spans="1:16" ht="25.5">
      <c r="A186" s="1" t="s">
        <v>105</v>
      </c>
      <c r="B186" s="1" t="s">
        <v>112</v>
      </c>
      <c r="C186" s="2" t="s">
        <v>107</v>
      </c>
      <c r="D186" s="1">
        <v>107</v>
      </c>
      <c r="E186" s="1" t="s">
        <v>67</v>
      </c>
      <c r="F186" s="1" t="s">
        <v>108</v>
      </c>
      <c r="G186" s="1" t="s">
        <v>111</v>
      </c>
      <c r="H186" s="4" t="s">
        <v>844</v>
      </c>
      <c r="I186" s="108" t="s">
        <v>843</v>
      </c>
      <c r="P186" s="112">
        <v>9869</v>
      </c>
    </row>
    <row r="187" spans="1:16" ht="25.5">
      <c r="A187" s="1" t="s">
        <v>105</v>
      </c>
      <c r="B187" s="1" t="s">
        <v>112</v>
      </c>
      <c r="C187" s="2" t="s">
        <v>107</v>
      </c>
      <c r="D187" s="1">
        <v>108</v>
      </c>
      <c r="E187" s="1" t="s">
        <v>67</v>
      </c>
      <c r="F187" s="1" t="s">
        <v>108</v>
      </c>
      <c r="G187" s="1" t="s">
        <v>111</v>
      </c>
      <c r="H187" s="4" t="s">
        <v>844</v>
      </c>
      <c r="I187" s="108" t="s">
        <v>843</v>
      </c>
      <c r="P187" s="112">
        <v>9869</v>
      </c>
    </row>
    <row r="188" spans="1:16" ht="25.5">
      <c r="A188" s="1" t="s">
        <v>105</v>
      </c>
      <c r="B188" s="1" t="s">
        <v>112</v>
      </c>
      <c r="C188" s="2" t="s">
        <v>107</v>
      </c>
      <c r="D188" s="1">
        <v>109</v>
      </c>
      <c r="E188" s="1" t="s">
        <v>67</v>
      </c>
      <c r="F188" s="1" t="s">
        <v>108</v>
      </c>
      <c r="G188" s="1" t="s">
        <v>111</v>
      </c>
      <c r="H188" s="4" t="s">
        <v>844</v>
      </c>
      <c r="I188" s="108" t="s">
        <v>843</v>
      </c>
      <c r="P188" s="112">
        <v>9110</v>
      </c>
    </row>
    <row r="189" spans="1:16" ht="25.5">
      <c r="A189" s="1" t="s">
        <v>105</v>
      </c>
      <c r="B189" s="1" t="s">
        <v>112</v>
      </c>
      <c r="C189" s="2" t="s">
        <v>107</v>
      </c>
      <c r="D189" s="1">
        <v>110</v>
      </c>
      <c r="E189" s="1" t="s">
        <v>67</v>
      </c>
      <c r="F189" s="1" t="s">
        <v>108</v>
      </c>
      <c r="G189" s="1" t="s">
        <v>111</v>
      </c>
      <c r="H189" s="4" t="s">
        <v>844</v>
      </c>
      <c r="I189" s="108" t="s">
        <v>843</v>
      </c>
      <c r="P189" s="112">
        <v>9110</v>
      </c>
    </row>
    <row r="190" spans="1:16" ht="25.5">
      <c r="A190" s="1" t="s">
        <v>105</v>
      </c>
      <c r="B190" s="1" t="s">
        <v>112</v>
      </c>
      <c r="C190" s="2" t="s">
        <v>107</v>
      </c>
      <c r="D190" s="1">
        <v>111</v>
      </c>
      <c r="E190" s="1" t="s">
        <v>67</v>
      </c>
      <c r="F190" s="1" t="s">
        <v>108</v>
      </c>
      <c r="G190" s="1" t="s">
        <v>111</v>
      </c>
      <c r="H190" s="4" t="s">
        <v>844</v>
      </c>
      <c r="I190" s="108" t="s">
        <v>843</v>
      </c>
      <c r="P190" s="112">
        <v>9869</v>
      </c>
    </row>
    <row r="191" spans="1:16" ht="25.5">
      <c r="A191" s="1" t="s">
        <v>105</v>
      </c>
      <c r="B191" s="1" t="s">
        <v>112</v>
      </c>
      <c r="C191" s="2" t="s">
        <v>107</v>
      </c>
      <c r="D191" s="1">
        <v>112</v>
      </c>
      <c r="E191" s="1" t="s">
        <v>67</v>
      </c>
      <c r="F191" s="1" t="s">
        <v>108</v>
      </c>
      <c r="G191" s="1" t="s">
        <v>111</v>
      </c>
      <c r="H191" s="4" t="s">
        <v>844</v>
      </c>
      <c r="I191" s="108" t="s">
        <v>843</v>
      </c>
      <c r="P191" s="112">
        <v>9110</v>
      </c>
    </row>
    <row r="192" spans="1:16" ht="25.5">
      <c r="A192" s="1" t="s">
        <v>105</v>
      </c>
      <c r="B192" s="1" t="s">
        <v>112</v>
      </c>
      <c r="C192" s="2" t="s">
        <v>107</v>
      </c>
      <c r="D192" s="1">
        <v>113</v>
      </c>
      <c r="E192" s="1" t="s">
        <v>67</v>
      </c>
      <c r="F192" s="1" t="s">
        <v>108</v>
      </c>
      <c r="G192" s="1" t="s">
        <v>111</v>
      </c>
      <c r="H192" s="4" t="s">
        <v>844</v>
      </c>
      <c r="I192" s="108" t="s">
        <v>843</v>
      </c>
      <c r="P192" s="112">
        <v>11388</v>
      </c>
    </row>
    <row r="193" spans="1:16" ht="25.5">
      <c r="A193" s="1" t="s">
        <v>105</v>
      </c>
      <c r="B193" s="1" t="s">
        <v>112</v>
      </c>
      <c r="C193" s="2" t="s">
        <v>107</v>
      </c>
      <c r="D193" s="1">
        <v>114</v>
      </c>
      <c r="E193" s="1" t="s">
        <v>67</v>
      </c>
      <c r="F193" s="1" t="s">
        <v>108</v>
      </c>
      <c r="G193" s="1" t="s">
        <v>111</v>
      </c>
      <c r="H193" s="4" t="s">
        <v>844</v>
      </c>
      <c r="I193" s="108" t="s">
        <v>843</v>
      </c>
      <c r="P193" s="112">
        <v>10629</v>
      </c>
    </row>
    <row r="194" spans="1:16" ht="25.5">
      <c r="A194" s="1" t="s">
        <v>105</v>
      </c>
      <c r="B194" s="1" t="s">
        <v>112</v>
      </c>
      <c r="C194" s="2" t="s">
        <v>107</v>
      </c>
      <c r="D194" s="1">
        <v>115</v>
      </c>
      <c r="E194" s="1" t="s">
        <v>67</v>
      </c>
      <c r="F194" s="1" t="s">
        <v>108</v>
      </c>
      <c r="G194" s="1" t="s">
        <v>111</v>
      </c>
      <c r="H194" s="4" t="s">
        <v>844</v>
      </c>
      <c r="I194" s="108" t="s">
        <v>843</v>
      </c>
      <c r="P194" s="112">
        <v>9110</v>
      </c>
    </row>
    <row r="195" spans="1:16" ht="25.5">
      <c r="A195" s="1" t="s">
        <v>105</v>
      </c>
      <c r="B195" s="1" t="s">
        <v>112</v>
      </c>
      <c r="C195" s="2" t="s">
        <v>107</v>
      </c>
      <c r="D195" s="1">
        <v>116</v>
      </c>
      <c r="E195" s="1" t="s">
        <v>67</v>
      </c>
      <c r="F195" s="1" t="s">
        <v>108</v>
      </c>
      <c r="G195" s="1" t="s">
        <v>111</v>
      </c>
      <c r="H195" s="4" t="s">
        <v>844</v>
      </c>
      <c r="I195" s="108" t="s">
        <v>843</v>
      </c>
      <c r="P195" s="112">
        <v>9869</v>
      </c>
    </row>
    <row r="196" spans="1:16" ht="25.5">
      <c r="A196" s="1" t="s">
        <v>105</v>
      </c>
      <c r="B196" s="1" t="s">
        <v>112</v>
      </c>
      <c r="C196" s="2" t="s">
        <v>107</v>
      </c>
      <c r="D196" s="1">
        <v>117</v>
      </c>
      <c r="E196" s="1" t="s">
        <v>67</v>
      </c>
      <c r="F196" s="1" t="s">
        <v>108</v>
      </c>
      <c r="G196" s="1" t="s">
        <v>111</v>
      </c>
      <c r="H196" s="4" t="s">
        <v>844</v>
      </c>
      <c r="I196" s="108" t="s">
        <v>843</v>
      </c>
      <c r="P196" s="112">
        <v>9869</v>
      </c>
    </row>
    <row r="197" spans="1:16" ht="25.5">
      <c r="A197" s="1" t="s">
        <v>105</v>
      </c>
      <c r="B197" s="1" t="s">
        <v>112</v>
      </c>
      <c r="C197" s="2" t="s">
        <v>107</v>
      </c>
      <c r="D197" s="1">
        <v>118</v>
      </c>
      <c r="E197" s="1" t="s">
        <v>67</v>
      </c>
      <c r="F197" s="1" t="s">
        <v>108</v>
      </c>
      <c r="G197" s="1" t="s">
        <v>111</v>
      </c>
      <c r="H197" s="4" t="s">
        <v>844</v>
      </c>
      <c r="I197" s="108" t="s">
        <v>843</v>
      </c>
      <c r="P197" s="112">
        <v>9110</v>
      </c>
    </row>
    <row r="198" spans="1:16" ht="25.5">
      <c r="A198" s="1" t="s">
        <v>105</v>
      </c>
      <c r="B198" s="1" t="s">
        <v>112</v>
      </c>
      <c r="C198" s="2" t="s">
        <v>107</v>
      </c>
      <c r="D198" s="1">
        <v>119</v>
      </c>
      <c r="E198" s="1" t="s">
        <v>67</v>
      </c>
      <c r="F198" s="1" t="s">
        <v>108</v>
      </c>
      <c r="G198" s="1" t="s">
        <v>111</v>
      </c>
      <c r="H198" s="4" t="s">
        <v>844</v>
      </c>
      <c r="I198" s="108" t="s">
        <v>843</v>
      </c>
      <c r="P198" s="112">
        <v>9869</v>
      </c>
    </row>
    <row r="199" spans="1:16" ht="25.5">
      <c r="A199" s="1" t="s">
        <v>105</v>
      </c>
      <c r="B199" s="1" t="s">
        <v>112</v>
      </c>
      <c r="C199" s="2" t="s">
        <v>107</v>
      </c>
      <c r="D199" s="1">
        <v>120</v>
      </c>
      <c r="E199" s="1" t="s">
        <v>67</v>
      </c>
      <c r="F199" s="1" t="s">
        <v>108</v>
      </c>
      <c r="G199" s="1" t="s">
        <v>111</v>
      </c>
      <c r="H199" s="4" t="s">
        <v>844</v>
      </c>
      <c r="I199" s="108" t="s">
        <v>843</v>
      </c>
      <c r="P199" s="112">
        <v>9110</v>
      </c>
    </row>
    <row r="200" spans="1:16" ht="25.5">
      <c r="A200" s="1" t="s">
        <v>105</v>
      </c>
      <c r="B200" s="1" t="s">
        <v>112</v>
      </c>
      <c r="C200" s="2" t="s">
        <v>107</v>
      </c>
      <c r="D200" s="1">
        <v>121</v>
      </c>
      <c r="E200" s="1" t="s">
        <v>67</v>
      </c>
      <c r="F200" s="1" t="s">
        <v>108</v>
      </c>
      <c r="G200" s="1" t="s">
        <v>111</v>
      </c>
      <c r="H200" s="4" t="s">
        <v>844</v>
      </c>
      <c r="I200" s="108" t="s">
        <v>843</v>
      </c>
      <c r="P200" s="112">
        <v>9110</v>
      </c>
    </row>
    <row r="201" spans="1:16" ht="25.5">
      <c r="A201" s="1" t="s">
        <v>105</v>
      </c>
      <c r="B201" s="1" t="s">
        <v>112</v>
      </c>
      <c r="C201" s="2" t="s">
        <v>107</v>
      </c>
      <c r="D201" s="1">
        <v>122</v>
      </c>
      <c r="E201" s="1" t="s">
        <v>67</v>
      </c>
      <c r="F201" s="1" t="s">
        <v>108</v>
      </c>
      <c r="G201" s="1" t="s">
        <v>111</v>
      </c>
      <c r="H201" s="4" t="s">
        <v>844</v>
      </c>
      <c r="I201" s="108" t="s">
        <v>843</v>
      </c>
      <c r="P201" s="112">
        <v>9869</v>
      </c>
    </row>
    <row r="202" spans="1:16" ht="25.5">
      <c r="A202" s="1" t="s">
        <v>105</v>
      </c>
      <c r="B202" s="1" t="s">
        <v>112</v>
      </c>
      <c r="C202" s="2" t="s">
        <v>107</v>
      </c>
      <c r="D202" s="1">
        <v>123</v>
      </c>
      <c r="E202" s="1" t="s">
        <v>67</v>
      </c>
      <c r="F202" s="1" t="s">
        <v>108</v>
      </c>
      <c r="G202" s="1" t="s">
        <v>111</v>
      </c>
      <c r="H202" s="4" t="s">
        <v>844</v>
      </c>
      <c r="I202" s="108" t="s">
        <v>843</v>
      </c>
      <c r="P202" s="112">
        <v>9110</v>
      </c>
    </row>
    <row r="203" spans="1:16" ht="25.5">
      <c r="A203" s="1" t="s">
        <v>105</v>
      </c>
      <c r="B203" s="1" t="s">
        <v>112</v>
      </c>
      <c r="C203" s="2" t="s">
        <v>107</v>
      </c>
      <c r="D203" s="1">
        <v>124</v>
      </c>
      <c r="E203" s="1" t="s">
        <v>67</v>
      </c>
      <c r="F203" s="1" t="s">
        <v>108</v>
      </c>
      <c r="G203" s="1" t="s">
        <v>111</v>
      </c>
      <c r="H203" s="4" t="s">
        <v>844</v>
      </c>
      <c r="I203" s="108" t="s">
        <v>843</v>
      </c>
      <c r="P203" s="112">
        <v>9110</v>
      </c>
    </row>
    <row r="204" spans="1:16" ht="25.5">
      <c r="A204" s="1" t="s">
        <v>105</v>
      </c>
      <c r="B204" s="1" t="s">
        <v>112</v>
      </c>
      <c r="C204" s="2" t="s">
        <v>107</v>
      </c>
      <c r="D204" s="1">
        <v>125</v>
      </c>
      <c r="E204" s="1" t="s">
        <v>67</v>
      </c>
      <c r="F204" s="1" t="s">
        <v>108</v>
      </c>
      <c r="G204" s="1" t="s">
        <v>111</v>
      </c>
      <c r="H204" s="4" t="s">
        <v>844</v>
      </c>
      <c r="I204" s="108" t="s">
        <v>843</v>
      </c>
      <c r="P204" s="112">
        <v>9869</v>
      </c>
    </row>
    <row r="205" spans="1:16" ht="25.5">
      <c r="A205" s="1" t="s">
        <v>105</v>
      </c>
      <c r="B205" s="1" t="s">
        <v>112</v>
      </c>
      <c r="C205" s="2" t="s">
        <v>107</v>
      </c>
      <c r="D205" s="1">
        <v>126</v>
      </c>
      <c r="E205" s="1" t="s">
        <v>67</v>
      </c>
      <c r="F205" s="1" t="s">
        <v>108</v>
      </c>
      <c r="G205" s="1" t="s">
        <v>111</v>
      </c>
      <c r="H205" s="4" t="s">
        <v>844</v>
      </c>
      <c r="I205" s="108" t="s">
        <v>843</v>
      </c>
      <c r="P205" s="112">
        <v>9110</v>
      </c>
    </row>
    <row r="206" spans="1:16" ht="25.5">
      <c r="A206" s="1" t="s">
        <v>105</v>
      </c>
      <c r="B206" s="1" t="s">
        <v>112</v>
      </c>
      <c r="C206" s="2" t="s">
        <v>107</v>
      </c>
      <c r="D206" s="1">
        <v>127</v>
      </c>
      <c r="E206" s="1" t="s">
        <v>67</v>
      </c>
      <c r="F206" s="1" t="s">
        <v>108</v>
      </c>
      <c r="G206" s="1" t="s">
        <v>111</v>
      </c>
      <c r="H206" s="4" t="s">
        <v>844</v>
      </c>
      <c r="I206" s="108" t="s">
        <v>843</v>
      </c>
      <c r="P206" s="112">
        <v>9110</v>
      </c>
    </row>
    <row r="207" spans="1:16" ht="25.5">
      <c r="A207" s="1" t="s">
        <v>105</v>
      </c>
      <c r="B207" s="1" t="s">
        <v>112</v>
      </c>
      <c r="C207" s="2" t="s">
        <v>107</v>
      </c>
      <c r="D207" s="1">
        <v>128</v>
      </c>
      <c r="E207" s="1" t="s">
        <v>67</v>
      </c>
      <c r="F207" s="1" t="s">
        <v>108</v>
      </c>
      <c r="G207" s="1" t="s">
        <v>111</v>
      </c>
      <c r="H207" s="4" t="s">
        <v>844</v>
      </c>
      <c r="I207" s="108" t="s">
        <v>843</v>
      </c>
      <c r="P207" s="112">
        <v>9869</v>
      </c>
    </row>
    <row r="208" spans="1:16" ht="25.5">
      <c r="A208" s="1" t="s">
        <v>105</v>
      </c>
      <c r="B208" s="1" t="s">
        <v>112</v>
      </c>
      <c r="C208" s="2" t="s">
        <v>107</v>
      </c>
      <c r="D208" s="1">
        <v>129</v>
      </c>
      <c r="E208" s="1" t="s">
        <v>67</v>
      </c>
      <c r="F208" s="1" t="s">
        <v>108</v>
      </c>
      <c r="G208" s="1" t="s">
        <v>111</v>
      </c>
      <c r="H208" s="4" t="s">
        <v>844</v>
      </c>
      <c r="I208" s="108" t="s">
        <v>843</v>
      </c>
      <c r="P208" s="112">
        <v>9110</v>
      </c>
    </row>
    <row r="209" spans="1:16" ht="25.5">
      <c r="A209" s="1" t="s">
        <v>105</v>
      </c>
      <c r="B209" s="1" t="s">
        <v>112</v>
      </c>
      <c r="C209" s="2" t="s">
        <v>107</v>
      </c>
      <c r="D209" s="1">
        <v>130</v>
      </c>
      <c r="E209" s="1" t="s">
        <v>67</v>
      </c>
      <c r="F209" s="1" t="s">
        <v>108</v>
      </c>
      <c r="G209" s="1" t="s">
        <v>111</v>
      </c>
      <c r="H209" s="4" t="s">
        <v>844</v>
      </c>
      <c r="I209" s="108" t="s">
        <v>843</v>
      </c>
      <c r="P209" s="112">
        <v>9110</v>
      </c>
    </row>
    <row r="210" spans="1:16" ht="25.5">
      <c r="A210" s="1" t="s">
        <v>105</v>
      </c>
      <c r="B210" s="1" t="s">
        <v>112</v>
      </c>
      <c r="C210" s="2" t="s">
        <v>107</v>
      </c>
      <c r="D210" s="1">
        <v>131</v>
      </c>
      <c r="E210" s="1" t="s">
        <v>67</v>
      </c>
      <c r="F210" s="1" t="s">
        <v>108</v>
      </c>
      <c r="G210" s="1" t="s">
        <v>111</v>
      </c>
      <c r="H210" s="4" t="s">
        <v>844</v>
      </c>
      <c r="I210" s="108" t="s">
        <v>843</v>
      </c>
      <c r="P210" s="112">
        <v>9869</v>
      </c>
    </row>
    <row r="211" spans="1:16" ht="25.5">
      <c r="A211" s="1" t="s">
        <v>105</v>
      </c>
      <c r="B211" s="1" t="s">
        <v>112</v>
      </c>
      <c r="C211" s="2" t="s">
        <v>107</v>
      </c>
      <c r="D211" s="1">
        <v>132</v>
      </c>
      <c r="E211" s="1" t="s">
        <v>67</v>
      </c>
      <c r="F211" s="1" t="s">
        <v>108</v>
      </c>
      <c r="G211" s="1" t="s">
        <v>111</v>
      </c>
      <c r="H211" s="4" t="s">
        <v>844</v>
      </c>
      <c r="I211" s="108" t="s">
        <v>843</v>
      </c>
      <c r="P211" s="112">
        <v>9869</v>
      </c>
    </row>
    <row r="212" spans="1:16" ht="25.5">
      <c r="A212" s="1" t="s">
        <v>105</v>
      </c>
      <c r="B212" s="1" t="s">
        <v>112</v>
      </c>
      <c r="C212" s="2" t="s">
        <v>107</v>
      </c>
      <c r="D212" s="1">
        <v>133</v>
      </c>
      <c r="E212" s="1" t="s">
        <v>67</v>
      </c>
      <c r="F212" s="1" t="s">
        <v>108</v>
      </c>
      <c r="G212" s="1" t="s">
        <v>111</v>
      </c>
      <c r="H212" s="4" t="s">
        <v>844</v>
      </c>
      <c r="I212" s="108" t="s">
        <v>843</v>
      </c>
      <c r="P212" s="112">
        <v>9110</v>
      </c>
    </row>
    <row r="213" spans="1:16" ht="25.5">
      <c r="A213" s="1" t="s">
        <v>105</v>
      </c>
      <c r="B213" s="1" t="s">
        <v>112</v>
      </c>
      <c r="C213" s="2" t="s">
        <v>107</v>
      </c>
      <c r="D213" s="1">
        <v>134</v>
      </c>
      <c r="E213" s="1" t="s">
        <v>67</v>
      </c>
      <c r="F213" s="1" t="s">
        <v>108</v>
      </c>
      <c r="G213" s="1" t="s">
        <v>111</v>
      </c>
      <c r="H213" s="4" t="s">
        <v>844</v>
      </c>
      <c r="I213" s="108" t="s">
        <v>843</v>
      </c>
      <c r="P213" s="112">
        <v>9110</v>
      </c>
    </row>
    <row r="214" spans="1:16" ht="25.5">
      <c r="A214" s="1" t="s">
        <v>105</v>
      </c>
      <c r="B214" s="1" t="s">
        <v>112</v>
      </c>
      <c r="C214" s="2" t="s">
        <v>107</v>
      </c>
      <c r="D214" s="1">
        <v>135</v>
      </c>
      <c r="E214" s="1" t="s">
        <v>67</v>
      </c>
      <c r="F214" s="1" t="s">
        <v>108</v>
      </c>
      <c r="G214" s="1" t="s">
        <v>111</v>
      </c>
      <c r="H214" s="4" t="s">
        <v>844</v>
      </c>
      <c r="I214" s="108" t="s">
        <v>843</v>
      </c>
      <c r="P214" s="112">
        <v>11388</v>
      </c>
    </row>
    <row r="215" spans="1:16" ht="25.5">
      <c r="A215" s="1" t="s">
        <v>105</v>
      </c>
      <c r="B215" s="1" t="s">
        <v>112</v>
      </c>
      <c r="C215" s="2" t="s">
        <v>107</v>
      </c>
      <c r="D215" s="1">
        <v>136</v>
      </c>
      <c r="E215" s="1" t="s">
        <v>67</v>
      </c>
      <c r="F215" s="1" t="s">
        <v>108</v>
      </c>
      <c r="G215" s="1" t="s">
        <v>111</v>
      </c>
      <c r="H215" s="4" t="s">
        <v>844</v>
      </c>
      <c r="I215" s="108" t="s">
        <v>843</v>
      </c>
      <c r="P215" s="112">
        <v>11388</v>
      </c>
    </row>
    <row r="216" spans="1:16" ht="25.5">
      <c r="A216" s="1" t="s">
        <v>105</v>
      </c>
      <c r="B216" s="1" t="s">
        <v>112</v>
      </c>
      <c r="C216" s="2" t="s">
        <v>107</v>
      </c>
      <c r="D216" s="1">
        <v>137</v>
      </c>
      <c r="E216" s="1" t="s">
        <v>67</v>
      </c>
      <c r="F216" s="1" t="s">
        <v>108</v>
      </c>
      <c r="G216" s="1" t="s">
        <v>111</v>
      </c>
      <c r="H216" s="4" t="s">
        <v>844</v>
      </c>
      <c r="I216" s="108" t="s">
        <v>843</v>
      </c>
      <c r="P216" s="112">
        <v>10629</v>
      </c>
    </row>
    <row r="217" spans="1:16" ht="25.5">
      <c r="A217" s="1" t="s">
        <v>105</v>
      </c>
      <c r="B217" s="1" t="s">
        <v>112</v>
      </c>
      <c r="C217" s="2" t="s">
        <v>107</v>
      </c>
      <c r="D217" s="1">
        <v>138</v>
      </c>
      <c r="E217" s="1" t="s">
        <v>67</v>
      </c>
      <c r="F217" s="1" t="s">
        <v>108</v>
      </c>
      <c r="G217" s="1" t="s">
        <v>111</v>
      </c>
      <c r="H217" s="4" t="s">
        <v>844</v>
      </c>
      <c r="I217" s="108" t="s">
        <v>843</v>
      </c>
      <c r="P217" s="112">
        <v>12147</v>
      </c>
    </row>
    <row r="218" spans="1:16" ht="25.5">
      <c r="A218" s="1" t="s">
        <v>105</v>
      </c>
      <c r="B218" s="1" t="s">
        <v>112</v>
      </c>
      <c r="C218" s="2" t="s">
        <v>107</v>
      </c>
      <c r="D218" s="1">
        <v>139</v>
      </c>
      <c r="E218" s="1" t="s">
        <v>67</v>
      </c>
      <c r="F218" s="1" t="s">
        <v>108</v>
      </c>
      <c r="G218" s="1" t="s">
        <v>111</v>
      </c>
      <c r="H218" s="4" t="s">
        <v>844</v>
      </c>
      <c r="I218" s="108" t="s">
        <v>843</v>
      </c>
      <c r="P218" s="112">
        <v>9110</v>
      </c>
    </row>
    <row r="219" spans="1:16" ht="25.5">
      <c r="A219" s="1" t="s">
        <v>105</v>
      </c>
      <c r="B219" s="1" t="s">
        <v>112</v>
      </c>
      <c r="C219" s="2" t="s">
        <v>107</v>
      </c>
      <c r="D219" s="1">
        <v>140</v>
      </c>
      <c r="E219" s="1" t="s">
        <v>67</v>
      </c>
      <c r="F219" s="1" t="s">
        <v>108</v>
      </c>
      <c r="G219" s="1" t="s">
        <v>111</v>
      </c>
      <c r="H219" s="4" t="s">
        <v>844</v>
      </c>
      <c r="I219" s="108" t="s">
        <v>843</v>
      </c>
      <c r="P219" s="112">
        <v>9110</v>
      </c>
    </row>
    <row r="220" spans="1:16" ht="25.5">
      <c r="A220" s="1" t="s">
        <v>105</v>
      </c>
      <c r="B220" s="1" t="s">
        <v>112</v>
      </c>
      <c r="C220" s="2" t="s">
        <v>107</v>
      </c>
      <c r="D220" s="1">
        <v>141</v>
      </c>
      <c r="E220" s="1" t="s">
        <v>67</v>
      </c>
      <c r="F220" s="1" t="s">
        <v>108</v>
      </c>
      <c r="G220" s="1" t="s">
        <v>111</v>
      </c>
      <c r="H220" s="4" t="s">
        <v>844</v>
      </c>
      <c r="I220" s="108" t="s">
        <v>843</v>
      </c>
      <c r="P220" s="112">
        <v>9869</v>
      </c>
    </row>
    <row r="221" spans="1:16" ht="25.5">
      <c r="A221" s="1" t="s">
        <v>105</v>
      </c>
      <c r="B221" s="1" t="s">
        <v>112</v>
      </c>
      <c r="C221" s="2" t="s">
        <v>107</v>
      </c>
      <c r="D221" s="1">
        <v>142</v>
      </c>
      <c r="E221" s="1" t="s">
        <v>67</v>
      </c>
      <c r="F221" s="1" t="s">
        <v>108</v>
      </c>
      <c r="G221" s="1" t="s">
        <v>111</v>
      </c>
      <c r="H221" s="4" t="s">
        <v>844</v>
      </c>
      <c r="I221" s="108" t="s">
        <v>843</v>
      </c>
      <c r="P221" s="112">
        <v>9110</v>
      </c>
    </row>
    <row r="222" spans="1:16" ht="25.5">
      <c r="A222" s="1" t="s">
        <v>105</v>
      </c>
      <c r="B222" s="1" t="s">
        <v>112</v>
      </c>
      <c r="C222" s="2" t="s">
        <v>107</v>
      </c>
      <c r="D222" s="1">
        <v>143</v>
      </c>
      <c r="E222" s="1" t="s">
        <v>67</v>
      </c>
      <c r="F222" s="1" t="s">
        <v>108</v>
      </c>
      <c r="G222" s="1" t="s">
        <v>111</v>
      </c>
      <c r="H222" s="4" t="s">
        <v>844</v>
      </c>
      <c r="I222" s="108" t="s">
        <v>843</v>
      </c>
      <c r="P222" s="112">
        <v>9869</v>
      </c>
    </row>
    <row r="223" spans="1:16" ht="25.5">
      <c r="A223" s="1" t="s">
        <v>105</v>
      </c>
      <c r="B223" s="1" t="s">
        <v>112</v>
      </c>
      <c r="C223" s="2" t="s">
        <v>107</v>
      </c>
      <c r="D223" s="1">
        <v>144</v>
      </c>
      <c r="E223" s="1" t="s">
        <v>67</v>
      </c>
      <c r="F223" s="1" t="s">
        <v>108</v>
      </c>
      <c r="G223" s="1" t="s">
        <v>111</v>
      </c>
      <c r="H223" s="4" t="s">
        <v>844</v>
      </c>
      <c r="I223" s="108" t="s">
        <v>843</v>
      </c>
      <c r="P223" s="112">
        <v>9110</v>
      </c>
    </row>
    <row r="224" spans="1:16" ht="25.5">
      <c r="A224" s="1" t="s">
        <v>105</v>
      </c>
      <c r="B224" s="1" t="s">
        <v>112</v>
      </c>
      <c r="C224" s="2" t="s">
        <v>107</v>
      </c>
      <c r="D224" s="1">
        <v>145</v>
      </c>
      <c r="E224" s="1" t="s">
        <v>67</v>
      </c>
      <c r="F224" s="1" t="s">
        <v>108</v>
      </c>
      <c r="G224" s="1" t="s">
        <v>111</v>
      </c>
      <c r="H224" s="4" t="s">
        <v>844</v>
      </c>
      <c r="I224" s="108" t="s">
        <v>843</v>
      </c>
      <c r="P224" s="112">
        <v>9110</v>
      </c>
    </row>
    <row r="225" spans="1:16" ht="25.5">
      <c r="A225" s="1" t="s">
        <v>105</v>
      </c>
      <c r="B225" s="1" t="s">
        <v>112</v>
      </c>
      <c r="C225" s="2" t="s">
        <v>107</v>
      </c>
      <c r="D225" s="1">
        <v>146</v>
      </c>
      <c r="E225" s="1" t="s">
        <v>67</v>
      </c>
      <c r="F225" s="1" t="s">
        <v>108</v>
      </c>
      <c r="G225" s="1" t="s">
        <v>111</v>
      </c>
      <c r="H225" s="4" t="s">
        <v>844</v>
      </c>
      <c r="I225" s="108" t="s">
        <v>843</v>
      </c>
      <c r="P225" s="112">
        <v>9869</v>
      </c>
    </row>
    <row r="226" spans="1:16" ht="25.5">
      <c r="A226" s="1" t="s">
        <v>105</v>
      </c>
      <c r="B226" s="1" t="s">
        <v>112</v>
      </c>
      <c r="C226" s="2" t="s">
        <v>107</v>
      </c>
      <c r="D226" s="1">
        <v>147</v>
      </c>
      <c r="E226" s="1" t="s">
        <v>67</v>
      </c>
      <c r="F226" s="1" t="s">
        <v>108</v>
      </c>
      <c r="G226" s="1" t="s">
        <v>111</v>
      </c>
      <c r="H226" s="4" t="s">
        <v>844</v>
      </c>
      <c r="I226" s="108" t="s">
        <v>843</v>
      </c>
      <c r="P226" s="112">
        <v>9110</v>
      </c>
    </row>
    <row r="227" spans="1:16" ht="25.5">
      <c r="A227" s="1" t="s">
        <v>105</v>
      </c>
      <c r="B227" s="1" t="s">
        <v>112</v>
      </c>
      <c r="C227" s="2" t="s">
        <v>107</v>
      </c>
      <c r="D227" s="1">
        <v>148</v>
      </c>
      <c r="E227" s="1" t="s">
        <v>67</v>
      </c>
      <c r="F227" s="1" t="s">
        <v>108</v>
      </c>
      <c r="G227" s="1" t="s">
        <v>111</v>
      </c>
      <c r="H227" s="4" t="s">
        <v>844</v>
      </c>
      <c r="I227" s="108" t="s">
        <v>843</v>
      </c>
      <c r="P227" s="112">
        <v>9110</v>
      </c>
    </row>
    <row r="228" spans="1:16" ht="25.5">
      <c r="A228" s="1" t="s">
        <v>105</v>
      </c>
      <c r="B228" s="1" t="s">
        <v>112</v>
      </c>
      <c r="C228" s="2" t="s">
        <v>107</v>
      </c>
      <c r="D228" s="1">
        <v>149</v>
      </c>
      <c r="E228" s="1" t="s">
        <v>67</v>
      </c>
      <c r="F228" s="1" t="s">
        <v>108</v>
      </c>
      <c r="G228" s="1" t="s">
        <v>111</v>
      </c>
      <c r="H228" s="4" t="s">
        <v>844</v>
      </c>
      <c r="I228" s="108" t="s">
        <v>843</v>
      </c>
      <c r="P228" s="112">
        <v>9110</v>
      </c>
    </row>
    <row r="229" spans="1:16" ht="25.5">
      <c r="A229" s="1" t="s">
        <v>105</v>
      </c>
      <c r="B229" s="1" t="s">
        <v>112</v>
      </c>
      <c r="C229" s="2" t="s">
        <v>107</v>
      </c>
      <c r="D229" s="1">
        <v>150</v>
      </c>
      <c r="E229" s="1" t="s">
        <v>67</v>
      </c>
      <c r="F229" s="1" t="s">
        <v>108</v>
      </c>
      <c r="G229" s="1" t="s">
        <v>111</v>
      </c>
      <c r="H229" s="4" t="s">
        <v>844</v>
      </c>
      <c r="I229" s="108" t="s">
        <v>843</v>
      </c>
      <c r="P229" s="112">
        <v>9869</v>
      </c>
    </row>
    <row r="230" spans="1:16" ht="25.5">
      <c r="A230" s="1" t="s">
        <v>105</v>
      </c>
      <c r="B230" s="1" t="s">
        <v>112</v>
      </c>
      <c r="C230" s="2" t="s">
        <v>107</v>
      </c>
      <c r="D230" s="1">
        <v>151</v>
      </c>
      <c r="E230" s="1" t="s">
        <v>67</v>
      </c>
      <c r="F230" s="1" t="s">
        <v>108</v>
      </c>
      <c r="G230" s="1" t="s">
        <v>111</v>
      </c>
      <c r="H230" s="4" t="s">
        <v>844</v>
      </c>
      <c r="I230" s="108" t="s">
        <v>843</v>
      </c>
      <c r="P230" s="112">
        <v>9110</v>
      </c>
    </row>
    <row r="231" spans="1:16" ht="25.5">
      <c r="A231" s="1" t="s">
        <v>105</v>
      </c>
      <c r="B231" s="1" t="s">
        <v>112</v>
      </c>
      <c r="C231" s="2" t="s">
        <v>107</v>
      </c>
      <c r="D231" s="1">
        <v>152</v>
      </c>
      <c r="E231" s="1" t="s">
        <v>67</v>
      </c>
      <c r="F231" s="1" t="s">
        <v>108</v>
      </c>
      <c r="G231" s="1" t="s">
        <v>111</v>
      </c>
      <c r="H231" s="4" t="s">
        <v>844</v>
      </c>
      <c r="I231" s="108" t="s">
        <v>843</v>
      </c>
      <c r="P231" s="112">
        <v>9869</v>
      </c>
    </row>
    <row r="232" spans="1:16" ht="25.5">
      <c r="A232" s="1" t="s">
        <v>105</v>
      </c>
      <c r="B232" s="1" t="s">
        <v>112</v>
      </c>
      <c r="C232" s="2" t="s">
        <v>107</v>
      </c>
      <c r="D232" s="1">
        <v>153</v>
      </c>
      <c r="E232" s="1" t="s">
        <v>67</v>
      </c>
      <c r="F232" s="1" t="s">
        <v>108</v>
      </c>
      <c r="G232" s="1" t="s">
        <v>111</v>
      </c>
      <c r="H232" s="4" t="s">
        <v>844</v>
      </c>
      <c r="I232" s="108" t="s">
        <v>843</v>
      </c>
      <c r="P232" s="112">
        <v>9110</v>
      </c>
    </row>
    <row r="233" spans="1:16" ht="25.5">
      <c r="A233" s="1" t="s">
        <v>105</v>
      </c>
      <c r="B233" s="1" t="s">
        <v>112</v>
      </c>
      <c r="C233" s="2" t="s">
        <v>107</v>
      </c>
      <c r="D233" s="1">
        <v>154</v>
      </c>
      <c r="E233" s="1" t="s">
        <v>67</v>
      </c>
      <c r="F233" s="1" t="s">
        <v>108</v>
      </c>
      <c r="G233" s="1" t="s">
        <v>111</v>
      </c>
      <c r="H233" s="4" t="s">
        <v>844</v>
      </c>
      <c r="I233" s="108" t="s">
        <v>843</v>
      </c>
      <c r="P233" s="112">
        <v>9110</v>
      </c>
    </row>
    <row r="234" spans="1:16" ht="25.5">
      <c r="A234" s="1" t="s">
        <v>105</v>
      </c>
      <c r="B234" s="1" t="s">
        <v>112</v>
      </c>
      <c r="C234" s="2" t="s">
        <v>107</v>
      </c>
      <c r="D234" s="1">
        <v>155</v>
      </c>
      <c r="E234" s="1" t="s">
        <v>67</v>
      </c>
      <c r="F234" s="1" t="s">
        <v>108</v>
      </c>
      <c r="G234" s="1" t="s">
        <v>111</v>
      </c>
      <c r="H234" s="4" t="s">
        <v>844</v>
      </c>
      <c r="I234" s="108" t="s">
        <v>843</v>
      </c>
      <c r="P234" s="112">
        <v>9869</v>
      </c>
    </row>
    <row r="235" spans="1:16" ht="25.5">
      <c r="A235" s="1" t="s">
        <v>105</v>
      </c>
      <c r="B235" s="1" t="s">
        <v>112</v>
      </c>
      <c r="C235" s="2" t="s">
        <v>107</v>
      </c>
      <c r="D235" s="1">
        <v>156</v>
      </c>
      <c r="E235" s="1" t="s">
        <v>67</v>
      </c>
      <c r="F235" s="1" t="s">
        <v>108</v>
      </c>
      <c r="G235" s="1" t="s">
        <v>111</v>
      </c>
      <c r="H235" s="4" t="s">
        <v>844</v>
      </c>
      <c r="I235" s="108" t="s">
        <v>843</v>
      </c>
      <c r="P235" s="112">
        <v>9110</v>
      </c>
    </row>
    <row r="236" spans="1:16" ht="25.5">
      <c r="A236" s="1" t="s">
        <v>105</v>
      </c>
      <c r="B236" s="1" t="s">
        <v>112</v>
      </c>
      <c r="C236" s="2" t="s">
        <v>107</v>
      </c>
      <c r="D236" s="1">
        <v>157</v>
      </c>
      <c r="E236" s="1" t="s">
        <v>67</v>
      </c>
      <c r="F236" s="1" t="s">
        <v>108</v>
      </c>
      <c r="G236" s="1" t="s">
        <v>111</v>
      </c>
      <c r="H236" s="4" t="s">
        <v>844</v>
      </c>
      <c r="I236" s="108" t="s">
        <v>843</v>
      </c>
      <c r="P236" s="112">
        <v>9110</v>
      </c>
    </row>
    <row r="237" spans="1:16" ht="25.5">
      <c r="A237" s="1" t="s">
        <v>105</v>
      </c>
      <c r="B237" s="1" t="s">
        <v>112</v>
      </c>
      <c r="C237" s="2" t="s">
        <v>107</v>
      </c>
      <c r="D237" s="1">
        <v>158</v>
      </c>
      <c r="E237" s="1" t="s">
        <v>67</v>
      </c>
      <c r="F237" s="1" t="s">
        <v>108</v>
      </c>
      <c r="G237" s="1" t="s">
        <v>111</v>
      </c>
      <c r="H237" s="4" t="s">
        <v>844</v>
      </c>
      <c r="I237" s="108" t="s">
        <v>843</v>
      </c>
      <c r="P237" s="112">
        <v>9110</v>
      </c>
    </row>
    <row r="238" spans="1:16" ht="25.5">
      <c r="A238" s="1" t="s">
        <v>105</v>
      </c>
      <c r="B238" s="1" t="s">
        <v>112</v>
      </c>
      <c r="C238" s="2" t="s">
        <v>107</v>
      </c>
      <c r="D238" s="1">
        <v>159</v>
      </c>
      <c r="E238" s="1" t="s">
        <v>67</v>
      </c>
      <c r="F238" s="1" t="s">
        <v>108</v>
      </c>
      <c r="G238" s="1" t="s">
        <v>111</v>
      </c>
      <c r="H238" s="4" t="s">
        <v>844</v>
      </c>
      <c r="I238" s="108" t="s">
        <v>843</v>
      </c>
      <c r="P238" s="112">
        <v>9110</v>
      </c>
    </row>
    <row r="239" spans="1:16" ht="25.5">
      <c r="A239" s="1" t="s">
        <v>105</v>
      </c>
      <c r="B239" s="1" t="s">
        <v>112</v>
      </c>
      <c r="C239" s="2" t="s">
        <v>107</v>
      </c>
      <c r="D239" s="1">
        <v>160</v>
      </c>
      <c r="E239" s="1" t="s">
        <v>67</v>
      </c>
      <c r="F239" s="1" t="s">
        <v>108</v>
      </c>
      <c r="G239" s="1" t="s">
        <v>111</v>
      </c>
      <c r="H239" s="4" t="s">
        <v>844</v>
      </c>
      <c r="I239" s="108" t="s">
        <v>843</v>
      </c>
      <c r="P239" s="112">
        <v>9110</v>
      </c>
    </row>
    <row r="240" spans="1:16" ht="25.5">
      <c r="A240" s="1" t="s">
        <v>105</v>
      </c>
      <c r="B240" s="1" t="s">
        <v>112</v>
      </c>
      <c r="C240" s="2" t="s">
        <v>107</v>
      </c>
      <c r="D240" s="1">
        <v>161</v>
      </c>
      <c r="E240" s="1" t="s">
        <v>67</v>
      </c>
      <c r="F240" s="1" t="s">
        <v>108</v>
      </c>
      <c r="G240" s="1" t="s">
        <v>111</v>
      </c>
      <c r="H240" s="4" t="s">
        <v>844</v>
      </c>
      <c r="I240" s="108" t="s">
        <v>843</v>
      </c>
      <c r="P240" s="112">
        <v>9869</v>
      </c>
    </row>
    <row r="241" spans="1:16" ht="25.5">
      <c r="A241" s="1" t="s">
        <v>105</v>
      </c>
      <c r="B241" s="1" t="s">
        <v>112</v>
      </c>
      <c r="C241" s="2" t="s">
        <v>107</v>
      </c>
      <c r="D241" s="1">
        <v>162</v>
      </c>
      <c r="E241" s="1" t="s">
        <v>67</v>
      </c>
      <c r="F241" s="1" t="s">
        <v>108</v>
      </c>
      <c r="G241" s="1" t="s">
        <v>111</v>
      </c>
      <c r="H241" s="4" t="s">
        <v>844</v>
      </c>
      <c r="I241" s="108" t="s">
        <v>843</v>
      </c>
      <c r="P241" s="112">
        <v>9869</v>
      </c>
    </row>
    <row r="242" spans="1:16" ht="25.5">
      <c r="A242" s="1" t="s">
        <v>105</v>
      </c>
      <c r="B242" s="1" t="s">
        <v>112</v>
      </c>
      <c r="C242" s="2" t="s">
        <v>107</v>
      </c>
      <c r="D242" s="1">
        <v>163</v>
      </c>
      <c r="E242" s="1" t="s">
        <v>67</v>
      </c>
      <c r="F242" s="1" t="s">
        <v>108</v>
      </c>
      <c r="G242" s="1" t="s">
        <v>111</v>
      </c>
      <c r="H242" s="4" t="s">
        <v>844</v>
      </c>
      <c r="I242" s="108" t="s">
        <v>843</v>
      </c>
      <c r="P242" s="112">
        <v>9869</v>
      </c>
    </row>
    <row r="243" spans="1:17" s="180" customFormat="1" ht="12.75">
      <c r="A243" s="170" t="s">
        <v>840</v>
      </c>
      <c r="H243" s="213"/>
      <c r="O243" s="181"/>
      <c r="P243" s="200">
        <f>SUM(P80:P242)</f>
        <v>2126178</v>
      </c>
      <c r="Q243" s="200">
        <v>2126178</v>
      </c>
    </row>
    <row r="244" spans="1:17" ht="12.75">
      <c r="A244" s="16" t="s">
        <v>616</v>
      </c>
      <c r="Q244" s="228">
        <f>COUNT(Q2:Q243)</f>
        <v>31</v>
      </c>
    </row>
    <row r="245" spans="1:17" s="180" customFormat="1" ht="12.75">
      <c r="A245" s="170" t="s">
        <v>612</v>
      </c>
      <c r="O245" s="181"/>
      <c r="P245" s="200"/>
      <c r="Q245" s="200">
        <f>SUM(Q2:Q243)</f>
        <v>142607304.39000002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6" width="21.8515625" style="0" customWidth="1"/>
    <col min="7" max="7" width="22.28125" style="0" customWidth="1"/>
    <col min="16" max="16" width="14.57421875" style="44" bestFit="1" customWidth="1"/>
    <col min="17" max="17" width="15.57421875" style="44" bestFit="1" customWidth="1"/>
  </cols>
  <sheetData>
    <row r="1" ht="12.75">
      <c r="A1" s="116" t="s">
        <v>613</v>
      </c>
    </row>
    <row r="2" spans="1:7" ht="12.75">
      <c r="A2" s="116"/>
      <c r="F2" t="s">
        <v>615</v>
      </c>
      <c r="G2" t="s">
        <v>614</v>
      </c>
    </row>
    <row r="3" spans="1:16" ht="12.75">
      <c r="A3" t="s">
        <v>570</v>
      </c>
      <c r="F3">
        <v>19</v>
      </c>
      <c r="G3" s="44">
        <v>46261856.150000006</v>
      </c>
      <c r="P3" s="122"/>
    </row>
    <row r="4" spans="1:7" ht="12.75">
      <c r="A4" t="s">
        <v>608</v>
      </c>
      <c r="F4">
        <v>77</v>
      </c>
      <c r="G4" s="44">
        <v>216830360.43000007</v>
      </c>
    </row>
    <row r="5" spans="1:7" ht="12.75">
      <c r="A5" t="s">
        <v>611</v>
      </c>
      <c r="F5">
        <v>17</v>
      </c>
      <c r="G5" s="44">
        <v>84934581.79</v>
      </c>
    </row>
    <row r="6" spans="1:7" ht="12.75">
      <c r="A6" t="s">
        <v>612</v>
      </c>
      <c r="F6">
        <v>31</v>
      </c>
      <c r="G6" s="44">
        <v>142607304.39000002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140625" style="0" customWidth="1"/>
    <col min="2" max="2" width="26.8515625" style="75" customWidth="1"/>
    <col min="3" max="3" width="7.00390625" style="0" customWidth="1"/>
    <col min="4" max="4" width="4.00390625" style="0" customWidth="1"/>
    <col min="5" max="5" width="3.00390625" style="0" customWidth="1"/>
    <col min="6" max="6" width="2.28125" style="0" customWidth="1"/>
    <col min="7" max="7" width="19.00390625" style="141" customWidth="1"/>
    <col min="8" max="8" width="18.00390625" style="141" customWidth="1"/>
    <col min="9" max="9" width="15.28125" style="0" customWidth="1"/>
    <col min="10" max="10" width="16.28125" style="0" customWidth="1"/>
  </cols>
  <sheetData>
    <row r="1" spans="7:10" ht="17.25">
      <c r="G1" s="123"/>
      <c r="H1" s="124" t="s">
        <v>1041</v>
      </c>
      <c r="I1" s="125"/>
      <c r="J1" s="125"/>
    </row>
    <row r="2" spans="7:10" ht="17.25">
      <c r="G2" s="123"/>
      <c r="H2" s="124" t="s">
        <v>1040</v>
      </c>
      <c r="I2" s="125"/>
      <c r="J2" s="126" t="s">
        <v>1042</v>
      </c>
    </row>
    <row r="3" spans="1:10" ht="12.75">
      <c r="A3" s="127" t="s">
        <v>819</v>
      </c>
      <c r="B3" s="128"/>
      <c r="C3" s="129"/>
      <c r="D3" s="129"/>
      <c r="E3" s="129"/>
      <c r="F3" s="129"/>
      <c r="G3" s="130"/>
      <c r="H3" s="131">
        <v>29720951.070000004</v>
      </c>
      <c r="J3" s="132"/>
    </row>
    <row r="4" spans="1:10" ht="12.75">
      <c r="A4" s="133" t="s">
        <v>1043</v>
      </c>
      <c r="B4" s="29"/>
      <c r="C4" s="30"/>
      <c r="D4" s="30"/>
      <c r="E4" s="30"/>
      <c r="F4" s="30"/>
      <c r="G4" s="134"/>
      <c r="H4" s="135">
        <v>5052292.23</v>
      </c>
      <c r="J4" s="132"/>
    </row>
    <row r="5" spans="1:10" ht="12.75">
      <c r="A5" s="136" t="s">
        <v>1044</v>
      </c>
      <c r="B5" s="137"/>
      <c r="C5" s="138"/>
      <c r="D5" s="138"/>
      <c r="E5" s="138"/>
      <c r="F5" s="138"/>
      <c r="G5" s="139"/>
      <c r="H5" s="140">
        <v>90008035.94792014</v>
      </c>
      <c r="J5" s="132"/>
    </row>
    <row r="6" spans="1:10" ht="15">
      <c r="A6" s="115" t="s">
        <v>820</v>
      </c>
      <c r="J6" s="142">
        <f>SUM(H3:H5)</f>
        <v>124781279.24792016</v>
      </c>
    </row>
    <row r="7" spans="1:7" ht="12.75">
      <c r="A7" s="65" t="s">
        <v>52</v>
      </c>
      <c r="B7" s="143" t="s">
        <v>1045</v>
      </c>
      <c r="C7" s="65"/>
      <c r="D7" s="65"/>
      <c r="E7" s="65"/>
      <c r="F7" s="65"/>
      <c r="G7" s="144" t="s">
        <v>1046</v>
      </c>
    </row>
    <row r="8" spans="1:7" ht="12.75">
      <c r="A8" s="16" t="s">
        <v>1047</v>
      </c>
      <c r="B8" s="75" t="s">
        <v>1048</v>
      </c>
      <c r="G8" s="141">
        <v>936491.3</v>
      </c>
    </row>
    <row r="9" spans="1:7" ht="12.75">
      <c r="A9" s="8" t="s">
        <v>1049</v>
      </c>
      <c r="B9" s="75" t="s">
        <v>1050</v>
      </c>
      <c r="G9" s="141">
        <v>1687378.31</v>
      </c>
    </row>
    <row r="10" spans="1:7" ht="12.75">
      <c r="A10" s="8" t="s">
        <v>707</v>
      </c>
      <c r="B10" s="75" t="s">
        <v>1051</v>
      </c>
      <c r="G10" s="141">
        <v>744229.89</v>
      </c>
    </row>
    <row r="11" spans="1:7" ht="25.5">
      <c r="A11" s="8" t="s">
        <v>806</v>
      </c>
      <c r="B11" s="75" t="s">
        <v>1052</v>
      </c>
      <c r="G11" s="141">
        <v>1648385.81</v>
      </c>
    </row>
    <row r="12" spans="1:10" ht="25.5">
      <c r="A12" s="8" t="s">
        <v>617</v>
      </c>
      <c r="B12" s="75" t="s">
        <v>1051</v>
      </c>
      <c r="G12" s="141">
        <v>2410882.78</v>
      </c>
      <c r="I12" s="145"/>
      <c r="J12" s="63"/>
    </row>
    <row r="13" spans="1:10" ht="25.5">
      <c r="A13" s="16" t="s">
        <v>744</v>
      </c>
      <c r="B13" s="75" t="s">
        <v>1051</v>
      </c>
      <c r="G13" s="141">
        <v>3514282.62</v>
      </c>
      <c r="I13" s="36"/>
      <c r="J13" s="63"/>
    </row>
    <row r="14" spans="1:7" ht="12.75">
      <c r="A14" s="8" t="s">
        <v>747</v>
      </c>
      <c r="B14" s="75" t="s">
        <v>1051</v>
      </c>
      <c r="G14" s="141">
        <v>1831820.98</v>
      </c>
    </row>
    <row r="15" spans="1:7" ht="12.75">
      <c r="A15" s="8" t="s">
        <v>681</v>
      </c>
      <c r="B15" s="75" t="s">
        <v>1051</v>
      </c>
      <c r="G15" s="141">
        <v>1266409.13</v>
      </c>
    </row>
    <row r="16" spans="1:7" ht="25.5">
      <c r="A16" s="8" t="s">
        <v>785</v>
      </c>
      <c r="B16" s="75" t="s">
        <v>1051</v>
      </c>
      <c r="G16" s="141">
        <v>5707070.81</v>
      </c>
    </row>
    <row r="17" spans="1:7" ht="12.75">
      <c r="A17" s="8" t="s">
        <v>859</v>
      </c>
      <c r="B17" s="75" t="s">
        <v>1051</v>
      </c>
      <c r="G17" s="141">
        <v>736777.41</v>
      </c>
    </row>
    <row r="18" spans="1:7" ht="12.75">
      <c r="A18" s="8" t="s">
        <v>684</v>
      </c>
      <c r="B18" s="75" t="s">
        <v>1051</v>
      </c>
      <c r="G18" s="141">
        <v>1575276.18</v>
      </c>
    </row>
    <row r="19" spans="1:7" ht="12.75">
      <c r="A19" s="16" t="s">
        <v>1053</v>
      </c>
      <c r="B19" s="75" t="s">
        <v>1051</v>
      </c>
      <c r="G19" s="141">
        <v>204077.94</v>
      </c>
    </row>
    <row r="20" spans="1:7" ht="12.75">
      <c r="A20" s="16" t="s">
        <v>1054</v>
      </c>
      <c r="B20" s="75" t="s">
        <v>1051</v>
      </c>
      <c r="G20" s="42">
        <v>272534.31</v>
      </c>
    </row>
    <row r="21" spans="1:7" ht="12.75">
      <c r="A21" s="8" t="s">
        <v>1055</v>
      </c>
      <c r="B21" s="75" t="s">
        <v>1051</v>
      </c>
      <c r="G21" s="141">
        <v>254768.19</v>
      </c>
    </row>
    <row r="22" spans="1:7" ht="12.75">
      <c r="A22" s="8" t="s">
        <v>1056</v>
      </c>
      <c r="B22" s="75" t="s">
        <v>1057</v>
      </c>
      <c r="G22" s="141">
        <v>278091.38</v>
      </c>
    </row>
    <row r="23" spans="1:9" ht="12.75">
      <c r="A23" s="8" t="s">
        <v>1058</v>
      </c>
      <c r="B23" s="75" t="s">
        <v>1051</v>
      </c>
      <c r="G23" s="141">
        <v>407924.42</v>
      </c>
      <c r="I23" s="141"/>
    </row>
    <row r="24" spans="1:7" ht="12.75">
      <c r="A24" s="8" t="s">
        <v>1059</v>
      </c>
      <c r="B24" s="75" t="s">
        <v>1051</v>
      </c>
      <c r="G24" s="141">
        <v>383128.39</v>
      </c>
    </row>
    <row r="25" spans="1:7" ht="25.5">
      <c r="A25" s="8" t="s">
        <v>862</v>
      </c>
      <c r="B25" s="75" t="s">
        <v>1051</v>
      </c>
      <c r="G25" s="141">
        <v>3432455.18</v>
      </c>
    </row>
    <row r="26" spans="1:7" ht="12.75">
      <c r="A26" s="8" t="s">
        <v>802</v>
      </c>
      <c r="B26" s="75" t="s">
        <v>1060</v>
      </c>
      <c r="G26" s="141">
        <v>310519.71</v>
      </c>
    </row>
    <row r="27" spans="1:7" ht="12.75">
      <c r="A27" s="8" t="s">
        <v>872</v>
      </c>
      <c r="B27" s="75" t="s">
        <v>1051</v>
      </c>
      <c r="G27" s="141">
        <v>2584143.74</v>
      </c>
    </row>
    <row r="28" spans="1:7" ht="12.75">
      <c r="A28" s="8" t="s">
        <v>438</v>
      </c>
      <c r="B28" s="75" t="s">
        <v>1061</v>
      </c>
      <c r="G28" s="141">
        <v>511444.69</v>
      </c>
    </row>
    <row r="29" spans="1:9" ht="12.75">
      <c r="A29" s="16" t="s">
        <v>1062</v>
      </c>
      <c r="G29" s="141">
        <v>332598.24</v>
      </c>
      <c r="I29" s="64"/>
    </row>
    <row r="30" spans="1:7" ht="12.75">
      <c r="A30" s="8" t="s">
        <v>676</v>
      </c>
      <c r="B30" s="75" t="s">
        <v>1051</v>
      </c>
      <c r="G30" s="141">
        <v>2870467.45</v>
      </c>
    </row>
    <row r="31" spans="1:7" ht="12.75">
      <c r="A31" s="8" t="s">
        <v>511</v>
      </c>
      <c r="B31" s="75" t="s">
        <v>1051</v>
      </c>
      <c r="G31" s="141">
        <v>765905.58</v>
      </c>
    </row>
    <row r="32" spans="1:7" ht="12.75">
      <c r="A32" s="8" t="s">
        <v>515</v>
      </c>
      <c r="B32" s="75" t="s">
        <v>1051</v>
      </c>
      <c r="G32" s="141">
        <v>317156.18</v>
      </c>
    </row>
    <row r="33" spans="1:7" ht="12.75">
      <c r="A33" s="16" t="s">
        <v>246</v>
      </c>
      <c r="B33" s="75" t="s">
        <v>1048</v>
      </c>
      <c r="G33" s="141">
        <v>1883130.97</v>
      </c>
    </row>
    <row r="34" spans="1:7" ht="12.75">
      <c r="A34" s="8" t="s">
        <v>490</v>
      </c>
      <c r="B34" s="75" t="s">
        <v>1051</v>
      </c>
      <c r="G34" s="141">
        <v>4710086.92</v>
      </c>
    </row>
    <row r="35" spans="1:7" ht="12.75">
      <c r="A35" s="16" t="s">
        <v>1063</v>
      </c>
      <c r="B35" s="75" t="s">
        <v>1048</v>
      </c>
      <c r="G35" s="141">
        <v>378950.25</v>
      </c>
    </row>
    <row r="36" spans="1:7" ht="25.5">
      <c r="A36" s="16" t="s">
        <v>212</v>
      </c>
      <c r="B36" s="75" t="s">
        <v>1048</v>
      </c>
      <c r="G36" s="141">
        <v>1884175.97</v>
      </c>
    </row>
    <row r="37" spans="1:7" ht="12.75">
      <c r="A37" s="111" t="s">
        <v>1064</v>
      </c>
      <c r="B37" s="16" t="s">
        <v>1065</v>
      </c>
      <c r="G37" s="141">
        <v>439763.05</v>
      </c>
    </row>
    <row r="38" spans="1:7" ht="12.75">
      <c r="A38" s="8" t="s">
        <v>1066</v>
      </c>
      <c r="B38" s="75" t="s">
        <v>1051</v>
      </c>
      <c r="G38" s="141">
        <v>541122.88</v>
      </c>
    </row>
    <row r="39" spans="1:7" ht="12.75">
      <c r="A39" s="16" t="s">
        <v>266</v>
      </c>
      <c r="B39" s="75" t="s">
        <v>1048</v>
      </c>
      <c r="G39" s="141">
        <v>1189916.7</v>
      </c>
    </row>
    <row r="40" spans="1:7" ht="12.75">
      <c r="A40" s="16" t="s">
        <v>1067</v>
      </c>
      <c r="B40" s="75" t="s">
        <v>1048</v>
      </c>
      <c r="G40" s="141">
        <v>528851.86</v>
      </c>
    </row>
    <row r="41" spans="1:9" ht="15">
      <c r="A41" s="37" t="s">
        <v>984</v>
      </c>
      <c r="B41" s="75" t="s">
        <v>1068</v>
      </c>
      <c r="G41" s="141">
        <v>923565.07</v>
      </c>
      <c r="H41" s="40"/>
      <c r="I41" s="63"/>
    </row>
    <row r="42" spans="1:9" ht="25.5">
      <c r="A42" s="8" t="s">
        <v>1069</v>
      </c>
      <c r="B42" s="75" t="s">
        <v>1070</v>
      </c>
      <c r="G42" s="141">
        <v>492932.29</v>
      </c>
      <c r="I42" s="146"/>
    </row>
    <row r="43" spans="1:7" ht="12.75">
      <c r="A43" s="8" t="s">
        <v>1071</v>
      </c>
      <c r="B43" s="75" t="s">
        <v>1072</v>
      </c>
      <c r="G43" s="141">
        <v>38939.82</v>
      </c>
    </row>
    <row r="44" spans="1:7" ht="12.75">
      <c r="A44" s="8" t="s">
        <v>709</v>
      </c>
      <c r="B44" s="75" t="s">
        <v>1051</v>
      </c>
      <c r="G44" s="141">
        <v>717172.71</v>
      </c>
    </row>
    <row r="45" spans="1:7" ht="12.75">
      <c r="A45" s="8" t="s">
        <v>1073</v>
      </c>
      <c r="B45" s="75" t="s">
        <v>1051</v>
      </c>
      <c r="G45" s="141">
        <v>277027.48</v>
      </c>
    </row>
    <row r="46" spans="1:10" ht="12.75">
      <c r="A46" s="47" t="s">
        <v>1074</v>
      </c>
      <c r="B46" s="75" t="s">
        <v>1106</v>
      </c>
      <c r="G46" s="141">
        <v>565746.5</v>
      </c>
      <c r="H46" s="147"/>
      <c r="I46" s="148"/>
      <c r="J46" s="149"/>
    </row>
    <row r="47" spans="1:10" ht="15">
      <c r="A47" s="8" t="s">
        <v>1075</v>
      </c>
      <c r="B47" s="8" t="s">
        <v>1076</v>
      </c>
      <c r="G47" s="141">
        <v>1399711.06</v>
      </c>
      <c r="H47" s="150"/>
      <c r="I47" s="151"/>
      <c r="J47" s="110"/>
    </row>
    <row r="48" spans="1:7" ht="25.5">
      <c r="A48" s="8" t="s">
        <v>1077</v>
      </c>
      <c r="B48" s="8" t="s">
        <v>1078</v>
      </c>
      <c r="G48" s="141">
        <v>240152.46</v>
      </c>
    </row>
    <row r="49" spans="1:9" ht="27">
      <c r="A49" s="8" t="s">
        <v>1079</v>
      </c>
      <c r="B49" s="75" t="s">
        <v>1080</v>
      </c>
      <c r="G49" s="141">
        <v>4094294.69792015</v>
      </c>
      <c r="H49" s="63"/>
      <c r="I49" s="141"/>
    </row>
    <row r="50" spans="1:7" ht="12.75">
      <c r="A50" s="8" t="s">
        <v>939</v>
      </c>
      <c r="B50" s="8" t="s">
        <v>1081</v>
      </c>
      <c r="G50" s="141">
        <v>972798.22</v>
      </c>
    </row>
    <row r="51" spans="1:9" ht="12.75">
      <c r="A51" s="8" t="s">
        <v>1082</v>
      </c>
      <c r="B51" s="8" t="s">
        <v>1081</v>
      </c>
      <c r="G51" s="141">
        <v>938221.43</v>
      </c>
      <c r="I51" s="64"/>
    </row>
    <row r="52" spans="1:7" ht="12.75">
      <c r="A52" s="8" t="s">
        <v>949</v>
      </c>
      <c r="B52" s="8" t="s">
        <v>1081</v>
      </c>
      <c r="G52" s="141">
        <v>985657.99</v>
      </c>
    </row>
    <row r="53" spans="1:7" ht="12.75">
      <c r="A53" s="8" t="s">
        <v>1083</v>
      </c>
      <c r="B53" s="8" t="s">
        <v>1084</v>
      </c>
      <c r="G53" s="141">
        <v>319531.88</v>
      </c>
    </row>
    <row r="54" spans="1:9" ht="25.5">
      <c r="A54" s="8" t="s">
        <v>531</v>
      </c>
      <c r="B54" s="8" t="s">
        <v>532</v>
      </c>
      <c r="G54" s="141">
        <v>1179258.98</v>
      </c>
      <c r="I54" s="141"/>
    </row>
    <row r="55" spans="1:9" ht="12.75">
      <c r="A55" s="8" t="s">
        <v>413</v>
      </c>
      <c r="B55" s="8" t="s">
        <v>417</v>
      </c>
      <c r="G55" s="141">
        <v>498309.43</v>
      </c>
      <c r="I55" s="64"/>
    </row>
    <row r="56" spans="1:9" ht="15">
      <c r="A56" s="8" t="s">
        <v>420</v>
      </c>
      <c r="B56" s="8" t="s">
        <v>423</v>
      </c>
      <c r="G56" s="141">
        <v>297449.34</v>
      </c>
      <c r="I56" s="63"/>
    </row>
    <row r="57" spans="1:10" ht="15">
      <c r="A57" s="8" t="s">
        <v>396</v>
      </c>
      <c r="B57" s="8" t="s">
        <v>400</v>
      </c>
      <c r="G57" s="63">
        <v>10395727.87</v>
      </c>
      <c r="J57" s="63"/>
    </row>
    <row r="58" spans="1:7" ht="12.75">
      <c r="A58" s="8" t="s">
        <v>799</v>
      </c>
      <c r="B58" s="75" t="s">
        <v>1060</v>
      </c>
      <c r="G58" s="141">
        <v>271811.27</v>
      </c>
    </row>
    <row r="59" spans="1:7" ht="12.75">
      <c r="A59" s="8" t="s">
        <v>406</v>
      </c>
      <c r="B59" s="8" t="s">
        <v>409</v>
      </c>
      <c r="G59" s="141">
        <v>1781776.3</v>
      </c>
    </row>
    <row r="60" spans="1:7" ht="25.5">
      <c r="A60" s="8" t="s">
        <v>1085</v>
      </c>
      <c r="B60" s="8" t="s">
        <v>1086</v>
      </c>
      <c r="G60" s="63">
        <v>721335.35</v>
      </c>
    </row>
    <row r="61" spans="1:7" ht="25.5">
      <c r="A61" s="8" t="s">
        <v>850</v>
      </c>
      <c r="B61" s="75" t="s">
        <v>654</v>
      </c>
      <c r="G61" s="141">
        <v>2210642.11</v>
      </c>
    </row>
    <row r="62" spans="1:7" ht="12.75">
      <c r="A62" s="8" t="s">
        <v>934</v>
      </c>
      <c r="B62" s="8" t="s">
        <v>936</v>
      </c>
      <c r="G62" s="141">
        <v>14145754.47</v>
      </c>
    </row>
    <row r="63" spans="1:7" ht="12.75">
      <c r="A63" s="8" t="s">
        <v>1042</v>
      </c>
      <c r="G63" s="141">
        <f>SUM(G8:G62)</f>
        <v>90008035.94792014</v>
      </c>
    </row>
  </sheetData>
  <printOptions/>
  <pageMargins left="0.75" right="0.75" top="1" bottom="1" header="0.5" footer="0.5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GIACOMELLI</dc:creator>
  <cp:keywords/>
  <dc:description/>
  <cp:lastModifiedBy>GIACOMELLI</cp:lastModifiedBy>
  <dcterms:created xsi:type="dcterms:W3CDTF">2013-08-30T09:41:36Z</dcterms:created>
  <dcterms:modified xsi:type="dcterms:W3CDTF">2013-09-09T14:01:16Z</dcterms:modified>
  <cp:category/>
  <cp:version/>
  <cp:contentType/>
  <cp:contentStatus/>
</cp:coreProperties>
</file>